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volkswagengroup.sharepoint.com/sites/NachhaltigkeitinderLieferkette/Shared Documents/04_Raw Materials/03_3TG/CMRT 2023/Results/"/>
    </mc:Choice>
  </mc:AlternateContent>
  <xr:revisionPtr revIDLastSave="34" documentId="13_ncr:1_{A44752C0-0B5B-4727-9E6D-3484C25A4A40}" xr6:coauthVersionLast="47" xr6:coauthVersionMax="47" xr10:uidLastSave="{A0182F5A-AB16-47E3-B406-9D1150A48527}"/>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V364" i="5"/>
  <c r="J364" i="5"/>
  <c r="T364" i="5"/>
  <c r="S364" i="5"/>
  <c r="R364" i="5"/>
  <c r="I364" i="5"/>
  <c r="X363" i="5"/>
  <c r="V363" i="5"/>
  <c r="J363" i="5"/>
  <c r="T363" i="5"/>
  <c r="S363" i="5"/>
  <c r="R363" i="5"/>
  <c r="I363" i="5"/>
  <c r="X362" i="5"/>
  <c r="V362" i="5"/>
  <c r="J362" i="5"/>
  <c r="T362" i="5"/>
  <c r="S362" i="5"/>
  <c r="R362" i="5"/>
  <c r="I362" i="5"/>
  <c r="X361" i="5"/>
  <c r="V361" i="5"/>
  <c r="J361" i="5"/>
  <c r="S361" i="5"/>
  <c r="T361" i="5"/>
  <c r="R361" i="5"/>
  <c r="I361" i="5"/>
  <c r="X360" i="5"/>
  <c r="V360" i="5"/>
  <c r="J360" i="5"/>
  <c r="S360" i="5"/>
  <c r="T360" i="5"/>
  <c r="R360" i="5"/>
  <c r="I360" i="5"/>
  <c r="X359" i="5"/>
  <c r="V359" i="5"/>
  <c r="J359" i="5"/>
  <c r="S359" i="5"/>
  <c r="T359" i="5"/>
  <c r="R359" i="5"/>
  <c r="I359" i="5"/>
  <c r="X358" i="5"/>
  <c r="V358" i="5"/>
  <c r="J358" i="5"/>
  <c r="S358" i="5"/>
  <c r="T358" i="5"/>
  <c r="R358" i="5"/>
  <c r="I358" i="5"/>
  <c r="X357" i="5"/>
  <c r="V357" i="5"/>
  <c r="J357" i="5"/>
  <c r="S357" i="5"/>
  <c r="T357" i="5"/>
  <c r="R357" i="5"/>
  <c r="I357" i="5"/>
  <c r="X356" i="5"/>
  <c r="V356" i="5"/>
  <c r="J356" i="5"/>
  <c r="S356" i="5"/>
  <c r="T356" i="5"/>
  <c r="R356" i="5"/>
  <c r="I356" i="5"/>
  <c r="X355" i="5"/>
  <c r="V355" i="5"/>
  <c r="J355" i="5"/>
  <c r="S355" i="5"/>
  <c r="T355" i="5"/>
  <c r="R355" i="5"/>
  <c r="I355" i="5"/>
  <c r="X354" i="5"/>
  <c r="V354" i="5"/>
  <c r="J354" i="5"/>
  <c r="S354" i="5"/>
  <c r="T354" i="5"/>
  <c r="R354" i="5"/>
  <c r="I354" i="5"/>
  <c r="X353" i="5"/>
  <c r="V353" i="5"/>
  <c r="J353" i="5"/>
  <c r="S353" i="5"/>
  <c r="T353" i="5"/>
  <c r="R353" i="5"/>
  <c r="I353" i="5"/>
  <c r="X352" i="5"/>
  <c r="V352" i="5"/>
  <c r="J352" i="5"/>
  <c r="S352" i="5"/>
  <c r="T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T274" i="5"/>
  <c r="S274" i="5"/>
  <c r="R274" i="5"/>
  <c r="I274" i="5"/>
  <c r="X273" i="5"/>
  <c r="V273" i="5"/>
  <c r="J273" i="5"/>
  <c r="T273" i="5"/>
  <c r="S273" i="5"/>
  <c r="R273" i="5"/>
  <c r="I273" i="5"/>
  <c r="X272" i="5"/>
  <c r="V272" i="5"/>
  <c r="J272" i="5"/>
  <c r="T272" i="5"/>
  <c r="S272" i="5"/>
  <c r="R272" i="5"/>
  <c r="I272" i="5"/>
  <c r="X271" i="5"/>
  <c r="V271" i="5"/>
  <c r="J271" i="5"/>
  <c r="T271" i="5"/>
  <c r="S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T246" i="5"/>
  <c r="S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T221" i="5"/>
  <c r="S221" i="5"/>
  <c r="R221" i="5"/>
  <c r="I221" i="5"/>
  <c r="X220" i="5"/>
  <c r="V220" i="5"/>
  <c r="J220" i="5"/>
  <c r="T220" i="5"/>
  <c r="S220" i="5"/>
  <c r="R220" i="5"/>
  <c r="I220" i="5"/>
  <c r="X219" i="5"/>
  <c r="V219" i="5"/>
  <c r="J219" i="5"/>
  <c r="T219" i="5"/>
  <c r="S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T179" i="5"/>
  <c r="S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T170" i="5"/>
  <c r="S170" i="5"/>
  <c r="R170" i="5"/>
  <c r="I170" i="5"/>
  <c r="X169" i="5"/>
  <c r="V169" i="5"/>
  <c r="J169" i="5"/>
  <c r="T169" i="5"/>
  <c r="S169" i="5"/>
  <c r="R169" i="5"/>
  <c r="I169" i="5"/>
  <c r="X168" i="5"/>
  <c r="V168" i="5"/>
  <c r="J168" i="5"/>
  <c r="T168" i="5"/>
  <c r="S168" i="5"/>
  <c r="R168" i="5"/>
  <c r="I168" i="5"/>
  <c r="X167" i="5"/>
  <c r="V167" i="5"/>
  <c r="J167" i="5"/>
  <c r="T167" i="5"/>
  <c r="S167" i="5"/>
  <c r="R167" i="5"/>
  <c r="I167" i="5"/>
  <c r="X166" i="5"/>
  <c r="V166" i="5"/>
  <c r="J166" i="5"/>
  <c r="T166" i="5"/>
  <c r="S166" i="5"/>
  <c r="R166" i="5"/>
  <c r="I166" i="5"/>
  <c r="X165" i="5"/>
  <c r="V165" i="5"/>
  <c r="J165" i="5"/>
  <c r="T165" i="5"/>
  <c r="S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T104" i="5"/>
  <c r="S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T15" i="5"/>
  <c r="S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T9" i="5"/>
  <c r="S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<sst xmlns="http://schemas.openxmlformats.org/spreadsheetml/2006/main" count="24900" uniqueCount="16142">
  <si>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</si>
  <si>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</si>
  <si>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</si>
  <si>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</si>
  <si>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</si>
  <si>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</si>
  <si>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</si>
  <si>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</si>
  <si>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</si>
  <si>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</si>
  <si>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</si>
  <si>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</si>
  <si>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</si>
  <si>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</si>
  <si>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</si>
  <si>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</si>
  <si>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</si>
  <si>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</si>
  <si>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</si>
  <si>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</si>
  <si>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</si>
  <si>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</si>
  <si>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</si>
  <si>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</si>
  <si>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</si>
  <si>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</si>
  <si>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</si>
  <si>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</si>
  <si>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</si>
  <si>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</si>
  <si>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</si>
  <si>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</si>
  <si>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</si>
  <si>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</si>
  <si>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</si>
  <si>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</si>
  <si>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</si>
  <si>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</si>
  <si>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</si>
  <si>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</si>
  <si>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</si>
  <si>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</si>
  <si>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</si>
  <si>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</si>
  <si>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</si>
  <si>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</si>
  <si>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</si>
  <si>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</si>
  <si>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</si>
  <si>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</si>
  <si>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</si>
  <si>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</si>
  <si>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</si>
  <si>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</si>
  <si>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</si>
  <si>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</si>
  <si>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</si>
  <si>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</si>
  <si>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</si>
  <si>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</si>
  <si>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</si>
  <si>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</si>
  <si>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</si>
  <si>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</si>
  <si>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</si>
  <si>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</si>
  <si>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</si>
  <si>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</si>
  <si>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</si>
  <si>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</si>
  <si>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</si>
  <si>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</si>
  <si>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</si>
  <si>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</si>
  <si>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</si>
  <si>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</si>
  <si>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</si>
  <si>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</si>
  <si>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</si>
  <si>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</si>
  <si>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</si>
  <si>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</si>
  <si>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</si>
  <si>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</si>
  <si>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</si>
  <si>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</si>
  <si>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</si>
  <si>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</si>
  <si>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</si>
  <si>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</si>
  <si>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</si>
  <si>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</si>
  <si>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</si>
  <si>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</si>
  <si>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</si>
  <si>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</si>
  <si>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</si>
  <si>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</si>
  <si>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</si>
  <si>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</si>
  <si>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</si>
  <si>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</si>
  <si>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</si>
  <si>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</si>
  <si>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</si>
  <si>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</si>
  <si>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</si>
  <si>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</si>
  <si>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</si>
  <si>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</si>
  <si>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</si>
  <si>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</si>
  <si>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</si>
  <si>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</si>
  <si>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</si>
  <si>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</si>
  <si>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</si>
  <si>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
  </si>
  <si>
    <t>03-Jun-2024</t>
  </si>
  <si>
    <t>Yes</t>
  </si>
  <si>
    <t>Data collected through supply chain sources was used to support source of origin determinations.</t>
  </si>
  <si>
    <t>No</t>
  </si>
  <si>
    <t>Greater than 75%</t>
  </si>
  <si>
    <t xml:space="preserve">See Volkswagen's Group Policy through the link below.			
</t>
  </si>
  <si>
    <t xml:space="preserve">https://www.volkswagenag.com/presence/nachhaltigkeit/documents/policy-intern/Policy%20sustainable%20raw%20materials.pdf			</t>
  </si>
  <si>
    <t>Yes, in conformance with IPC1755 (e.g., CMRT)</t>
  </si>
  <si>
    <t xml:space="preserve">E.g., supplier training 			</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</si>
  <si>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</si>
  <si>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</si>
  <si>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</si>
  <si>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</si>
  <si>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</si>
  <si>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</si>
  <si>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</si>
  <si>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</si>
  <si>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</si>
  <si>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</si>
  <si>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</si>
  <si>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</si>
  <si>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</si>
  <si>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</si>
  <si>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</si>
  <si>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</si>
  <si>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</si>
  <si>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</si>
  <si>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</si>
  <si>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CID000015</t>
  </si>
  <si>
    <t>Advanced Chemical Company</t>
  </si>
  <si>
    <t>United States Of America</t>
  </si>
  <si>
    <t>RMI</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</si>
  <si>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</si>
  <si>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</si>
  <si>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</si>
  <si>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</si>
  <si>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</si>
  <si>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</si>
  <si>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Germany</t>
  </si>
  <si>
    <t>Andorra, Australia, Brazil, Canada, Chile, China, Finland, Germany, Indonesia, Ireland, Japan, Mexico, Peru, Recycled/Scrap, Sweden, Switzerland, Thailand</t>
  </si>
  <si>
    <t>CID000281</t>
  </si>
  <si>
    <t>CNMC (Guangxi) PGMA Co., Ltd.</t>
  </si>
  <si>
    <t>China</t>
  </si>
  <si>
    <t>China, Recycled/Scrap</t>
  </si>
  <si>
    <t>CID000291</t>
  </si>
  <si>
    <t>Guangdong Rising Rare Metals-EO Materials Ltd.</t>
  </si>
  <si>
    <t>CID000313</t>
  </si>
  <si>
    <t>PT Premium Tin Indonesia</t>
  </si>
  <si>
    <t>Indonesia</t>
  </si>
  <si>
    <t>CID000359</t>
  </si>
  <si>
    <t>DSC (Do Sung Corporation)</t>
  </si>
  <si>
    <t>Korea, Republic Of</t>
  </si>
  <si>
    <t>Australia, Brazil, China, Germany, Japan, Panama, Recycled/Scrap, Saudi Arabia, South Africa</t>
  </si>
  <si>
    <t>CID000402</t>
  </si>
  <si>
    <t>Dowa</t>
  </si>
  <si>
    <t>Japan</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</si>
  <si>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</si>
  <si>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</si>
  <si>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</si>
  <si>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</si>
  <si>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</si>
  <si>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</si>
  <si>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</si>
  <si>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</si>
  <si>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</si>
  <si>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</si>
  <si>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</si>
  <si>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</si>
  <si>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</si>
  <si>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</si>
  <si>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</si>
  <si>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</si>
  <si>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</si>
  <si>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</si>
  <si>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</si>
  <si>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</si>
  <si>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</si>
  <si>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</si>
  <si>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</si>
  <si>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</si>
  <si>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</si>
  <si>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</si>
  <si>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</si>
  <si>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</si>
  <si>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</si>
  <si>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</si>
  <si>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</si>
  <si>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</si>
  <si>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</si>
  <si>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</si>
  <si>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</si>
  <si>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</si>
  <si>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</si>
  <si>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</si>
  <si>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</si>
  <si>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</si>
  <si>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</si>
  <si>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</si>
  <si>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</si>
  <si>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</si>
  <si>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</si>
  <si>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CID001153</t>
  </si>
  <si>
    <t>Metalor Technologies S.A.</t>
  </si>
  <si>
    <t>Switzerland</t>
  </si>
  <si>
    <t>Andorra, Angola, Belgium, Canada, China, Democratic Republic of the Congo, Hong Kong, Indonesia, Peru, Recycled/Scrap, Singapore, Sudan, Sweden, Switzerland, Tanzania, United Kingdom, United States of America</t>
  </si>
  <si>
    <t>CID001173</t>
  </si>
  <si>
    <t>Mineracao Taboca S.A.</t>
  </si>
  <si>
    <t>Brazil</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</si>
  <si>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</si>
  <si>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</si>
  <si>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</si>
  <si>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</si>
  <si>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</si>
  <si>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</si>
  <si>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</si>
  <si>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</si>
  <si>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</si>
  <si>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</si>
  <si>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</si>
  <si>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</si>
  <si>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</si>
  <si>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</si>
  <si>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</si>
  <si>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Uzbekistan</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</si>
  <si>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</si>
  <si>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</si>
  <si>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</si>
  <si>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</si>
  <si>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CID001314</t>
  </si>
  <si>
    <t>O.M. Manufacturing (Thailand) Co., Ltd.</t>
  </si>
  <si>
    <t>Thailand</t>
  </si>
  <si>
    <t>Australia, Brazil, Chile, China, Germany, India, Japan, Netherlands, Peru, Philippines, Recycled/Scrap, Thailand, United States of America</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</si>
  <si>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</si>
  <si>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</si>
  <si>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</si>
  <si>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</si>
  <si>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</si>
  <si>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</si>
  <si>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</si>
  <si>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</si>
  <si>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</si>
  <si>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</si>
  <si>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</si>
  <si>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</si>
  <si>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</si>
  <si>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</si>
  <si>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</si>
  <si>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</si>
  <si>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Australia, Brazil, China, Indonesia, Malaysia, Myanmar, Peru, Russian Federation, Spain, United Kingdom, Viet Nam</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</si>
  <si>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</si>
  <si>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</si>
  <si>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</si>
  <si>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</si>
  <si>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</si>
  <si>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</si>
  <si>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</si>
  <si>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</si>
  <si>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</si>
  <si>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</si>
  <si>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CID000189</t>
  </si>
  <si>
    <t>Cendres + Metaux S.A.</t>
  </si>
  <si>
    <t>Andorra, Australia, Canada, Chile, China, Germany, Italy, Japan, Recycled/Scrap, Russian Federation, Switzerland</t>
  </si>
  <si>
    <t>CID000197</t>
  </si>
  <si>
    <t>Yunnan Copper Industry Co., Ltd.</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</si>
  <si>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</si>
  <si>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</si>
  <si>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</si>
  <si>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</si>
  <si>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</si>
  <si>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</si>
  <si>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</si>
  <si>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</si>
  <si>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</si>
  <si>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</si>
  <si>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</si>
  <si>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</si>
  <si>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</si>
  <si>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</si>
  <si>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</si>
  <si>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</si>
  <si>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</si>
  <si>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</si>
  <si>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</si>
  <si>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</si>
  <si>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</si>
  <si>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</si>
  <si>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</si>
  <si>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</si>
  <si>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</si>
  <si>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</si>
  <si>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</si>
  <si>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</si>
  <si>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</si>
  <si>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</si>
  <si>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</si>
  <si>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</si>
  <si>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</si>
  <si>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</si>
  <si>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</si>
  <si>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</si>
  <si>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CID001810</t>
  </si>
  <si>
    <t>Super Dragon Technology Co., Ltd.</t>
  </si>
  <si>
    <t>Taiwan, Province Of China</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</si>
  <si>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</si>
  <si>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</si>
  <si>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</si>
  <si>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</si>
  <si>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</si>
  <si>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</si>
  <si>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</si>
  <si>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</si>
  <si>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</si>
  <si>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Kazakhstan</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</si>
  <si>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</si>
  <si>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</si>
  <si>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</si>
  <si>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</si>
  <si>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</si>
  <si>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</si>
  <si>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</si>
  <si>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</si>
  <si>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</si>
  <si>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</si>
  <si>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</si>
  <si>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CID000914</t>
  </si>
  <si>
    <t>JiuJiang JinXin Nonferrous Metals Co., Ltd.</t>
  </si>
  <si>
    <t>CID000924</t>
  </si>
  <si>
    <t>Asahi Refining Canada Ltd.</t>
  </si>
  <si>
    <t>Canada</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</si>
  <si>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</si>
  <si>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</si>
  <si>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</si>
  <si>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</si>
  <si>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</si>
  <si>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</si>
  <si>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</si>
  <si>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</si>
  <si>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</si>
  <si>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</si>
  <si>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</si>
  <si>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</si>
  <si>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</si>
  <si>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</si>
  <si>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</si>
  <si>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</si>
  <si>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</si>
  <si>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</si>
  <si>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</si>
  <si>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</si>
  <si>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</si>
  <si>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</si>
  <si>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</si>
  <si>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</si>
  <si>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</si>
  <si>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</si>
  <si>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</si>
  <si>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</si>
  <si>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</si>
  <si>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</si>
  <si>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</si>
  <si>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</si>
  <si>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</si>
  <si>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</si>
  <si>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</si>
  <si>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</si>
  <si>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</si>
  <si>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</si>
  <si>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</si>
  <si>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</si>
  <si>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</si>
  <si>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</si>
  <si>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</si>
  <si>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</si>
  <si>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</si>
  <si>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</si>
  <si>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</si>
  <si>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</si>
  <si>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</si>
  <si>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</si>
  <si>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 xml:space="preserve"> Australia, Austria, Brazil, China, Kazakhstan, Malaysia, Mongolia, Myanmar, Nigeria, Peru, Portugal, Russian Federation, Spain, Thailand, United Kingdom, United States of America, Viet Nam</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</si>
  <si>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</si>
  <si>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</si>
  <si>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</si>
  <si>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</si>
  <si>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</si>
  <si>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</si>
  <si>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</si>
  <si>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CID002455</t>
  </si>
  <si>
    <t>CV Venus Inti Perkasa</t>
  </si>
  <si>
    <t>Australia, Brazil, China, Indonesia, Peru</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</si>
  <si>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</si>
  <si>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</si>
  <si>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</si>
  <si>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</si>
  <si>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</si>
  <si>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</si>
  <si>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</si>
  <si>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</si>
  <si>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</si>
  <si>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</si>
  <si>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</si>
  <si>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</si>
  <si>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</si>
  <si>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</si>
  <si>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</si>
  <si>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</si>
  <si>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</si>
  <si>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</si>
  <si>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</si>
  <si>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Viet Nam</t>
  </si>
  <si>
    <t>Australia, Austria, Brazil, China, Germany, Ireland, Israel, Japan, Kazakhstan, Malaysia, Mongolia, Myanmar, Nigeria, Peru, Portugal, Recycled/Scrap, Russian Federation, Spain, Thailand, United Kingdom, United States of America, Viet Nam</t>
  </si>
  <si>
    <t>CID001337</t>
  </si>
  <si>
    <t>Operaciones Metalurgicas S.A.</t>
  </si>
  <si>
    <t>Bolivia (Plurinational State Of)</t>
  </si>
  <si>
    <t>Australia, Bolivia (Plurinational State of), Brazil, China, Indonesia, Malaysia, Myanmar, Peru, Russian Federation, Spain, United Kingdom, Viet Nam</t>
  </si>
  <si>
    <t>CID001419</t>
  </si>
  <si>
    <t>PT Bangka Tin Industry</t>
  </si>
  <si>
    <t>Due diligence results pending</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</si>
  <si>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</si>
  <si>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</si>
  <si>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</si>
  <si>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</si>
  <si>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</si>
  <si>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CID002549</t>
  </si>
  <si>
    <t>TANIOBIS Japan Co., Ltd.</t>
  </si>
  <si>
    <t>CID002561</t>
  </si>
  <si>
    <t>Emirates Gold DMCC</t>
  </si>
  <si>
    <t>United Arab Emirates</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</si>
  <si>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</si>
  <si>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</si>
  <si>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</si>
  <si>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</si>
  <si>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</si>
  <si>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</si>
  <si>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</si>
  <si>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</si>
  <si>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</si>
  <si>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</si>
  <si>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</si>
  <si>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</si>
  <si>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</si>
  <si>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</si>
  <si>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CID002593</t>
  </si>
  <si>
    <t>PT Rajehan Ariq</t>
  </si>
  <si>
    <t>Australia, Brazil, China, Indonesia, Malaysia, Myanmar, Peru, Spain, United Kingdom</t>
  </si>
  <si>
    <t>CID002641</t>
  </si>
  <si>
    <t>China Molybdenum Tungsten Co., Ltd.</t>
  </si>
  <si>
    <t>Austria, Brazil, China, Japan, Liechtenstein, Recycled/Scrap</t>
  </si>
  <si>
    <t>CID002706</t>
  </si>
  <si>
    <t>Resind Industria e Comercio Ltda.</t>
  </si>
  <si>
    <t>Australia, Brazil, China, Indonesia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</si>
  <si>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</si>
  <si>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</si>
  <si>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</si>
  <si>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</si>
  <si>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</si>
  <si>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</si>
  <si>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Italy</t>
  </si>
  <si>
    <t>Australia, Austria, Belgium, Canada, China, France, Germany, Hong Kong, Indonesia, Italy, Japan, Malaysia, Mexico, Mongolia, Mozambique, Philippines, Recycled/Scrap, South Africa, Sweden, Switzerland, United Kingdom, United States of America</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</si>
  <si>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</si>
  <si>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</si>
  <si>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</si>
  <si>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</si>
  <si>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CID002816</t>
  </si>
  <si>
    <t>PT Sukses Inti Makmur</t>
  </si>
  <si>
    <t>CID002850</t>
  </si>
  <si>
    <t>AU Traders and Refiners</t>
  </si>
  <si>
    <t>Democratic Republic of Congo, Korea, Recycled/Scrap, South Africa</t>
  </si>
  <si>
    <t>CID002852</t>
  </si>
  <si>
    <t>GGC Gujrat Gold Centre Pvt. Ltd.</t>
  </si>
  <si>
    <t>India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</si>
  <si>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</si>
  <si>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</si>
  <si>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</si>
  <si>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</si>
  <si>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</si>
  <si>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</si>
  <si>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</si>
  <si>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</si>
  <si>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</si>
  <si>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</si>
  <si>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</si>
  <si>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</si>
  <si>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</si>
  <si>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Recycled/Scrap</t>
  </si>
  <si>
    <t>CID003190</t>
  </si>
  <si>
    <t>Chifeng Dajingzi Tin Industry Co., Ltd.</t>
  </si>
  <si>
    <t>Australia, Brazil, China, Colombia, France,  Indonesia, Ireland, Malaysia, Myanmar, Nigeria, Peru, Portugal, Recycled/Scrap, Russian Federation, Spain, Thailand, United Kingdom</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</si>
  <si>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</si>
  <si>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</si>
  <si>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</si>
  <si>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CID003381</t>
  </si>
  <si>
    <t>PT Rajawali Rimba Perkasa</t>
  </si>
  <si>
    <t>Australia, Brazil, China, Indonesia, Malaysia, Peru, Spain</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</si>
  <si>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</si>
  <si>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</si>
  <si>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</si>
  <si>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</si>
  <si>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</si>
  <si>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</si>
  <si>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</si>
  <si>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</si>
  <si>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</si>
  <si>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</si>
  <si>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</si>
  <si>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</si>
  <si>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</si>
  <si>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India, Recycled/Scrap</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</si>
  <si>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</si>
  <si>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</si>
  <si>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</si>
  <si>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</si>
  <si>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</si>
  <si>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</si>
  <si>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</si>
  <si>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</si>
  <si>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</si>
  <si>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</si>
  <si>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</si>
  <si>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</si>
  <si>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</si>
  <si>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</si>
  <si>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</si>
  <si>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</si>
  <si>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</si>
  <si>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</si>
  <si>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</si>
  <si>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</si>
  <si>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</si>
  <si>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</si>
  <si>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</si>
  <si>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</si>
  <si>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</si>
  <si>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</si>
  <si>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</si>
  <si>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</si>
  <si>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</si>
  <si>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</si>
  <si>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</si>
  <si>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</si>
  <si>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</si>
  <si>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</si>
  <si>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</si>
  <si>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</si>
  <si>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</si>
  <si>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</si>
  <si>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</si>
  <si>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</si>
  <si>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</si>
  <si>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</si>
  <si>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</si>
  <si>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</si>
  <si>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</si>
  <si>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</si>
  <si>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</si>
  <si>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CID002539</t>
  </si>
  <si>
    <t>KEMET de Mexico</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</si>
  <si>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</si>
  <si>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</si>
  <si>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</si>
  <si>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</si>
  <si>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</si>
  <si>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</si>
  <si>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</si>
  <si>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CID002562</t>
  </si>
  <si>
    <t>International Precious Metal Refiners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</si>
  <si>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</si>
  <si>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</si>
  <si>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</si>
  <si>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</si>
  <si>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</si>
  <si>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</si>
  <si>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</si>
  <si>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</si>
  <si>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</si>
  <si>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</si>
  <si>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</si>
  <si>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</si>
  <si>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</si>
  <si>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</si>
  <si>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</si>
  <si>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</si>
  <si>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</si>
  <si>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</si>
  <si>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</si>
  <si>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</si>
  <si>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</si>
  <si>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</si>
  <si>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</si>
  <si>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</si>
  <si>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</si>
  <si>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</si>
  <si>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</si>
  <si>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</si>
  <si>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</si>
  <si>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</si>
  <si>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</si>
  <si>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</si>
  <si>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</si>
  <si>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</si>
  <si>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</si>
  <si>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</si>
  <si>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</si>
  <si>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</si>
  <si>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</si>
  <si>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</si>
  <si>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</si>
  <si>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</si>
  <si>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</si>
  <si>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</si>
  <si>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</si>
  <si>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</si>
  <si>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</si>
  <si>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</si>
  <si>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</si>
  <si>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</si>
  <si>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</si>
  <si>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</si>
  <si>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CID004619</t>
  </si>
  <si>
    <t>Kenee Mining Corporation Vietnam</t>
  </si>
  <si>
    <t>Due Diligence Results Pending</t>
  </si>
  <si>
    <t>CID004685</t>
  </si>
  <si>
    <t>PT Mitra Graha Raya</t>
  </si>
  <si>
    <t>CID004692</t>
  </si>
  <si>
    <t>RIKAYAA GREENTECH PRIVATE LIMITED</t>
  </si>
  <si>
    <t>CID004697</t>
  </si>
  <si>
    <t>Attero Recycling Pvt Ltd</t>
  </si>
  <si>
    <t>CID004704</t>
  </si>
  <si>
    <t>Inca One (Chala One Plant)</t>
  </si>
  <si>
    <t>Peru</t>
  </si>
  <si>
    <t>CID004724</t>
  </si>
  <si>
    <t>Woodcross Smelting Company Limited</t>
  </si>
  <si>
    <t>Uganda</t>
  </si>
  <si>
    <t>CID000041</t>
  </si>
  <si>
    <t>Almalyk Mining and Metallurgical Complex (AMMC)</t>
  </si>
  <si>
    <t>Argentina, Australia, Brazil, Canada, Chile, China, Democratic Republic of the Congo, Indonesia, Japan, Mexico, Niger, Peru, Philippines, Recycled/Scrap, Uzbekistan, Zambia</t>
  </si>
  <si>
    <t>CID000058</t>
  </si>
  <si>
    <t>AngloGold Ashanti Corrego do Sitio Mineracao</t>
  </si>
  <si>
    <t xml:space="preserve"> Australia, Bolivia (Plurinational State of), Brazil, Canada, China, Japan, Recycled/Scrap, South Africa, Tanzania, Uzbekistan</t>
  </si>
  <si>
    <t>CID000077</t>
  </si>
  <si>
    <t>Argor-Heraeus S.A.</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</si>
  <si>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</si>
  <si>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</si>
  <si>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</si>
  <si>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</si>
  <si>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CID000103</t>
  </si>
  <si>
    <t>Atasay Kuyumculuk Sanayi Ve Ticaret A.S.</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</si>
  <si>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</si>
  <si>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</si>
  <si>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</si>
  <si>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</si>
  <si>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</si>
  <si>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</si>
  <si>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</si>
  <si>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</si>
  <si>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</si>
  <si>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</si>
  <si>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Myanmar</t>
  </si>
  <si>
    <t>Australia, Bermuda, Canada, Chile, China, Indonesia, Malaysia, Morocco, Myanmar, Peru, Recycled/Scrap, United States, Uzbekistan</t>
  </si>
  <si>
    <t>CID003379</t>
  </si>
  <si>
    <t>Ma'anshan Weitai Tin Co., Ltd.</t>
  </si>
  <si>
    <t>CID000233</t>
  </si>
  <si>
    <t>Chimet S.p.A.</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</si>
  <si>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</si>
  <si>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</si>
  <si>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</si>
  <si>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</si>
  <si>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</si>
  <si>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</si>
  <si>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</si>
  <si>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</si>
  <si>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</si>
  <si>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</si>
  <si>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</si>
  <si>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</si>
  <si>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</si>
  <si>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</si>
  <si>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</si>
  <si>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</si>
  <si>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</si>
  <si>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</si>
  <si>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</si>
  <si>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</si>
  <si>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</si>
  <si>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</si>
  <si>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</si>
  <si>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</si>
  <si>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CID003583</t>
  </si>
  <si>
    <t>RFH Yancheng Jinye New Material Technology Co., Ltd.</t>
  </si>
  <si>
    <t>CID003641</t>
  </si>
  <si>
    <t>Gold by Gold Colombia</t>
  </si>
  <si>
    <t>Colombia</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</si>
  <si>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</si>
  <si>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</si>
  <si>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</si>
  <si>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</si>
  <si>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</si>
  <si>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</si>
  <si>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</si>
  <si>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</si>
  <si>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</si>
  <si>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</si>
  <si>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</si>
  <si>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</si>
  <si>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</si>
  <si>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</si>
  <si>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</si>
  <si>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</si>
  <si>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</si>
  <si>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</si>
  <si>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</si>
  <si>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</si>
  <si>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</si>
  <si>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</si>
  <si>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</si>
  <si>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</si>
  <si>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</si>
  <si>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</si>
  <si>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</si>
  <si>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</si>
  <si>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</si>
  <si>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</si>
  <si>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</si>
  <si>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</si>
  <si>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</si>
  <si>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</si>
  <si>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</si>
  <si>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</si>
  <si>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</si>
  <si>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</si>
  <si>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</si>
  <si>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</si>
  <si>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</si>
  <si>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</si>
  <si>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</si>
  <si>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</si>
  <si>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</si>
  <si>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</si>
  <si>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</si>
  <si>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</si>
  <si>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</si>
  <si>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</si>
  <si>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</si>
  <si>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</si>
  <si>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</si>
  <si>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</si>
  <si>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</si>
  <si>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</si>
  <si>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</si>
  <si>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</si>
  <si>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</si>
  <si>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</si>
  <si>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</si>
  <si>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</si>
  <si>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</si>
  <si>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CID003978</t>
  </si>
  <si>
    <t>HANNAE FOR T Co., Ltd.</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</si>
  <si>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</si>
  <si>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</si>
  <si>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</si>
  <si>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</si>
  <si>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</si>
  <si>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</si>
  <si>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</si>
  <si>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</si>
  <si>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CID004705</t>
  </si>
  <si>
    <t>Inca One (Koricancha Plant)</t>
  </si>
  <si>
    <t>CID004714</t>
  </si>
  <si>
    <t>Impala Refineries – Platinum Metals Refinery (PMR)</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</si>
  <si>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</si>
  <si>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</si>
  <si>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</si>
  <si>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</si>
  <si>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</si>
  <si>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</si>
  <si>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</si>
  <si>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</si>
  <si>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</si>
  <si>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</si>
  <si>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</si>
  <si>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</si>
  <si>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</si>
  <si>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</si>
  <si>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</si>
  <si>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</si>
  <si>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</si>
  <si>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</si>
  <si>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</si>
  <si>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</si>
  <si>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</si>
  <si>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</si>
  <si>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</si>
  <si>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</si>
  <si>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</si>
  <si>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</si>
  <si>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</si>
  <si>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</si>
  <si>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</si>
  <si>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</si>
  <si>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</si>
  <si>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</si>
  <si>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</si>
  <si>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</si>
  <si>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</si>
  <si>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</si>
  <si>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</si>
  <si>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</si>
  <si>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</si>
  <si>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</si>
  <si>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</si>
  <si>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</si>
  <si>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</si>
  <si>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</si>
  <si>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</si>
  <si>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</si>
  <si>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</si>
  <si>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</si>
  <si>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</si>
  <si>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</si>
  <si>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</si>
  <si>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</si>
  <si>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</si>
  <si>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</si>
  <si>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</si>
  <si>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</si>
  <si>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</si>
  <si>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</si>
  <si>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</si>
  <si>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</si>
  <si>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</si>
  <si>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</si>
  <si>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</si>
  <si>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</si>
  <si>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</si>
  <si>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</si>
  <si>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</si>
  <si>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</si>
  <si>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</si>
  <si>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</si>
  <si>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</si>
  <si>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</si>
  <si>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</si>
  <si>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</si>
  <si>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</si>
  <si>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</si>
  <si>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</si>
  <si>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</si>
  <si>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</si>
  <si>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</si>
  <si>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</si>
  <si>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</si>
  <si>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</si>
  <si>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</si>
  <si>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</si>
  <si>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</si>
  <si>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</si>
  <si>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</si>
  <si>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</si>
  <si>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</si>
  <si>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</si>
  <si>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</si>
  <si>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</si>
  <si>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</si>
  <si>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</si>
  <si>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</si>
  <si>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</si>
  <si>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</si>
  <si>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</si>
  <si>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</si>
  <si>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</si>
  <si>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</si>
  <si>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</si>
  <si>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</si>
  <si>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</si>
  <si>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</si>
  <si>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</si>
  <si>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</si>
  <si>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</si>
  <si>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</si>
  <si>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</si>
  <si>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</si>
  <si>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</si>
  <si>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</si>
  <si>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</si>
  <si>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</si>
  <si>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</si>
  <si>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</si>
  <si>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</si>
  <si>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</si>
  <si>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</si>
  <si>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</si>
  <si>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</si>
  <si>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</si>
  <si>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</si>
  <si>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</si>
  <si>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</si>
  <si>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</si>
  <si>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CID004435</t>
  </si>
  <si>
    <t>SHENZHEN JINJUNWEI RESOURCE COMPREHENSIVE DEVELOPMENT CO., LTD.</t>
  </si>
  <si>
    <t>CID004506</t>
  </si>
  <si>
    <t>GG Refinery Ltd.</t>
  </si>
  <si>
    <t>Tanzania, United Republic Of</t>
  </si>
  <si>
    <t>CID004604</t>
  </si>
  <si>
    <t>Impala Refineries – Base Metals Refinery (BMR)</t>
  </si>
  <si>
    <t>CID004610</t>
  </si>
  <si>
    <t>Impala Rustenburg</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</si>
  <si>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</si>
  <si>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</si>
  <si>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</si>
  <si>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</si>
  <si>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</si>
  <si>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</si>
  <si>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</si>
  <si>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</si>
  <si>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Brazil, Canada, Malaysia, Mexico, Mozambique, Niger, Panama, Peru, Philippines, South Africa, Spain</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</si>
  <si>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</si>
  <si>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</si>
  <si>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</si>
  <si>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</si>
  <si>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</si>
  <si>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</si>
  <si>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</si>
  <si>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</si>
  <si>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</si>
  <si>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</si>
  <si>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</si>
  <si>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</si>
  <si>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</si>
  <si>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Australia, Bolivia (Plurinational State of), Brazil, China, Indonesia, Malaysia, Myanmar, Peru, Russian Federation, Spain, Viet Nam</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</si>
  <si>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</si>
  <si>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</si>
  <si>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</si>
  <si>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</si>
  <si>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CID000468</t>
  </si>
  <si>
    <t>Fenix Metals</t>
  </si>
  <si>
    <t>Poland</t>
  </si>
  <si>
    <t>Australia, Bolivia (Plurinational State of), Brazil, China, Germany, Indonesia, Ireland, Malaysia, Myanmar, Nigeria, Peru, Poland, Portugal,  Recycled/Scrap, Russian Federation, Thailand, United Kingdom</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</si>
  <si>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</si>
  <si>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</si>
  <si>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</si>
  <si>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</si>
  <si>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</si>
  <si>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</si>
  <si>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</si>
  <si>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</si>
  <si>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</si>
  <si>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</si>
  <si>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</si>
  <si>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</si>
  <si>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</si>
  <si>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</si>
  <si>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</si>
  <si>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</si>
  <si>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</si>
  <si>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</si>
  <si>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</si>
  <si>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</si>
  <si>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</si>
  <si>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</si>
  <si>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</si>
  <si>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</si>
  <si>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</si>
  <si>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</si>
  <si>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</si>
  <si>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</si>
  <si>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</si>
  <si>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</si>
  <si>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</si>
  <si>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</si>
  <si>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</si>
  <si>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</si>
  <si>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</si>
  <si>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</si>
  <si>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</si>
  <si>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</si>
  <si>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</si>
  <si>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</si>
  <si>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</si>
  <si>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</si>
  <si>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</si>
  <si>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</si>
  <si>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</si>
  <si>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</si>
  <si>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CID001182</t>
  </si>
  <si>
    <t>Minsur</t>
  </si>
  <si>
    <t>CID001193</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</si>
  <si>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</si>
  <si>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</si>
  <si>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</si>
  <si>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</si>
  <si>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</si>
  <si>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</si>
  <si>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</si>
  <si>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</si>
  <si>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</si>
  <si>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</si>
  <si>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</si>
  <si>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</si>
  <si>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</si>
  <si>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</si>
  <si>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</si>
  <si>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</si>
  <si>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</si>
  <si>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</si>
  <si>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</si>
  <si>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</si>
  <si>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</si>
  <si>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</si>
  <si>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</si>
  <si>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</si>
  <si>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</si>
  <si>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</si>
  <si>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</si>
  <si>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</si>
  <si>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</si>
  <si>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</si>
  <si>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</si>
  <si>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</si>
  <si>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</si>
  <si>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</si>
  <si>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</si>
  <si>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</si>
  <si>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</si>
  <si>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</si>
  <si>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</si>
  <si>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</si>
  <si>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</si>
  <si>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</si>
  <si>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</si>
  <si>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</si>
  <si>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</si>
  <si>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</si>
  <si>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</si>
  <si>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</si>
  <si>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</si>
  <si>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</si>
  <si>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</si>
  <si>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</si>
  <si>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</si>
  <si>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</si>
  <si>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</si>
  <si>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</si>
  <si>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</si>
  <si>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</si>
  <si>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</si>
  <si>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</si>
  <si>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</si>
  <si>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</si>
  <si>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</si>
  <si>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</si>
  <si>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</si>
  <si>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</si>
  <si>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</si>
  <si>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</si>
  <si>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</si>
  <si>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</si>
  <si>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</si>
  <si>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</si>
  <si>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</si>
  <si>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</si>
  <si>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</si>
  <si>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</si>
  <si>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</si>
  <si>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</si>
  <si>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</si>
  <si>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</si>
  <si>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</si>
  <si>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</si>
  <si>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</si>
  <si>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</si>
  <si>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</si>
  <si>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</si>
  <si>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</si>
  <si>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</si>
  <si>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</si>
  <si>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</si>
  <si>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</si>
  <si>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</si>
  <si>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</si>
  <si>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</si>
  <si>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</si>
  <si>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</si>
  <si>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</si>
  <si>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</si>
  <si>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</si>
  <si>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</si>
  <si>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</si>
  <si>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</si>
  <si>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</si>
  <si>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</si>
  <si>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</si>
  <si>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</si>
  <si>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CID002835</t>
  </si>
  <si>
    <t>PT Menara Cipta Mulia</t>
  </si>
  <si>
    <t>Australia, Brazil, China, Indonesia, Malaysia, Myanmar, Peru, Russian Federation, United Kingdom, Viet Nam</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</si>
  <si>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</si>
  <si>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</si>
  <si>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</si>
  <si>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</si>
  <si>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</si>
  <si>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</si>
  <si>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</si>
  <si>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</si>
  <si>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</si>
  <si>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</si>
  <si>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</si>
  <si>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</si>
  <si>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</si>
  <si>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</si>
  <si>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</si>
  <si>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</si>
  <si>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</si>
  <si>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</si>
  <si>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</si>
  <si>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</si>
  <si>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</si>
  <si>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</si>
  <si>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</si>
  <si>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</si>
  <si>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</si>
  <si>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</si>
  <si>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</si>
  <si>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</si>
  <si>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</si>
  <si>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</si>
  <si>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</si>
  <si>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</si>
  <si>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</si>
  <si>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</si>
  <si>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</si>
  <si>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</si>
  <si>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</si>
  <si>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</si>
  <si>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</si>
  <si>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</si>
  <si>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</si>
  <si>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</si>
  <si>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</si>
  <si>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</si>
  <si>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</si>
  <si>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</si>
  <si>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</si>
  <si>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</si>
  <si>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</si>
  <si>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</si>
  <si>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</si>
  <si>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</si>
  <si>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</si>
  <si>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</si>
  <si>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</si>
  <si>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</si>
  <si>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</si>
  <si>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</si>
  <si>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</si>
  <si>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</si>
  <si>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</si>
  <si>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</si>
  <si>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</si>
  <si>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</si>
  <si>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</si>
  <si>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</si>
  <si>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</si>
  <si>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</si>
  <si>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</si>
  <si>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</si>
  <si>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</si>
  <si>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</si>
  <si>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</si>
  <si>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</si>
  <si>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</si>
  <si>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</si>
  <si>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</si>
  <si>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</si>
  <si>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</si>
  <si>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</si>
  <si>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</si>
  <si>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</si>
  <si>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</si>
  <si>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</si>
  <si>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</si>
  <si>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</si>
  <si>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</si>
  <si>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</si>
  <si>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</si>
  <si>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</si>
  <si>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</si>
  <si>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</si>
  <si>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</si>
  <si>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</si>
  <si>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</si>
  <si>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</si>
  <si>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</si>
  <si>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</si>
  <si>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</si>
  <si>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</si>
  <si>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</si>
  <si>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</si>
  <si>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</si>
  <si>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</si>
  <si>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</si>
  <si>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</si>
  <si>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</si>
  <si>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</si>
  <si>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</si>
  <si>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</si>
  <si>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</si>
  <si>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</si>
  <si>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</si>
  <si>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</si>
  <si>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</si>
  <si>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</si>
  <si>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</si>
  <si>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</si>
  <si>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</si>
  <si>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</si>
  <si>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</si>
  <si>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</si>
  <si>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</si>
  <si>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</si>
  <si>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</si>
  <si>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</si>
  <si>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</si>
  <si>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</si>
  <si>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</si>
  <si>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</si>
  <si>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</si>
  <si>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</si>
  <si>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</si>
  <si>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</si>
  <si>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</si>
  <si>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</si>
  <si>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</si>
  <si>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</si>
  <si>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</si>
  <si>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</si>
  <si>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</si>
  <si>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</si>
  <si>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</si>
  <si>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</si>
  <si>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</si>
  <si>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</si>
  <si>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</si>
  <si>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</si>
  <si>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</si>
  <si>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</si>
  <si>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</si>
  <si>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</si>
  <si>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</si>
  <si>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</si>
  <si>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</si>
  <si>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</si>
  <si>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</si>
  <si>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</si>
  <si>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</si>
  <si>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</si>
  <si>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</si>
  <si>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</si>
  <si>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</si>
  <si>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</si>
  <si>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</si>
  <si>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</si>
  <si>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</si>
  <si>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</si>
  <si>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</si>
  <si>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</si>
  <si>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</si>
  <si>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</si>
  <si>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</si>
  <si>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</si>
  <si>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</si>
  <si>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</si>
  <si>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</si>
  <si>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</si>
  <si>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</si>
  <si>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</si>
  <si>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</si>
  <si>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</si>
  <si>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</si>
  <si>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</si>
  <si>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</si>
  <si>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</si>
  <si>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</si>
  <si>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</si>
  <si>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</si>
  <si>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</si>
  <si>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</si>
  <si>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</si>
  <si>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</si>
  <si>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</si>
  <si>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</si>
  <si>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</si>
  <si>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</si>
  <si>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</si>
  <si>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</si>
  <si>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</si>
  <si>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</si>
  <si>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</si>
  <si>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</si>
  <si>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</si>
  <si>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</si>
  <si>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</si>
  <si>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</si>
  <si>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</si>
  <si>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</si>
  <si>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</si>
  <si>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</si>
  <si>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</si>
  <si>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</si>
  <si>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</si>
  <si>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</si>
  <si>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</si>
  <si>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</si>
  <si>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</si>
  <si>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</si>
  <si>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</si>
  <si>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</si>
  <si>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</si>
  <si>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</si>
  <si>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</si>
  <si>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</si>
  <si>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</si>
  <si>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</si>
  <si>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</si>
  <si>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</si>
  <si>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</si>
  <si>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</si>
  <si>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</si>
  <si>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</si>
  <si>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</si>
  <si>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</si>
  <si>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</si>
  <si>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</si>
  <si>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</si>
  <si>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</si>
  <si>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</si>
  <si>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</si>
  <si>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</si>
  <si>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</si>
  <si>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</si>
  <si>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</si>
  <si>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</si>
  <si>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</si>
  <si>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</si>
  <si>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</si>
  <si>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</si>
  <si>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</si>
  <si>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</si>
  <si>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</si>
  <si>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</si>
  <si>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</si>
  <si>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</si>
  <si>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</si>
  <si>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</si>
  <si>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</si>
  <si>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</si>
  <si>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</si>
  <si>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</si>
  <si>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</si>
  <si>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</si>
  <si>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</si>
  <si>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</si>
  <si>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</si>
  <si>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</si>
  <si>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</si>
  <si>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</si>
  <si>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</si>
  <si>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</si>
  <si>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</si>
  <si>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</si>
  <si>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</si>
  <si>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</si>
  <si>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</si>
  <si>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</si>
  <si>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</si>
  <si>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</si>
  <si>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</si>
  <si>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</si>
  <si>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</si>
  <si>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</si>
  <si>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</si>
  <si>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</si>
  <si>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</si>
  <si>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</si>
  <si>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</si>
  <si>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</si>
  <si>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</si>
  <si>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</si>
  <si>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</si>
  <si>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</si>
  <si>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</si>
  <si>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</si>
  <si>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</si>
  <si>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</si>
  <si>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</si>
  <si>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</si>
  <si>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</si>
  <si>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</si>
  <si>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</si>
  <si>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</si>
  <si>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</si>
  <si>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</si>
  <si>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</si>
  <si>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</si>
  <si>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</si>
  <si>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</si>
  <si>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</si>
  <si>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</si>
  <si>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</si>
  <si>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</si>
  <si>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</si>
  <si>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</si>
  <si>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</si>
  <si>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</si>
  <si>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</si>
  <si>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</si>
  <si>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</si>
  <si>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</si>
  <si>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</si>
  <si>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</si>
  <si>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</si>
  <si>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</si>
  <si>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</si>
  <si>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</si>
  <si>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</si>
  <si>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</si>
  <si>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</si>
  <si>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</si>
  <si>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</si>
  <si>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</si>
  <si>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</si>
  <si>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</si>
  <si>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</si>
  <si>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</si>
  <si>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</si>
  <si>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</si>
  <si>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</si>
  <si>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</si>
  <si>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</si>
  <si>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</si>
  <si>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</si>
  <si>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</si>
  <si>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</si>
  <si>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</si>
  <si>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</si>
  <si>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</si>
  <si>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</si>
  <si>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</si>
  <si>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</si>
  <si>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</si>
  <si>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</si>
  <si>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</si>
  <si>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</si>
  <si>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</si>
  <si>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</si>
  <si>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</si>
  <si>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</si>
  <si>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</si>
  <si>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</si>
  <si>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</si>
  <si>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</si>
  <si>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</si>
  <si>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</si>
  <si>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</si>
  <si>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</si>
  <si>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</si>
  <si>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</si>
  <si>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</si>
  <si>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</si>
  <si>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</si>
  <si>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</si>
  <si>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</si>
  <si>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</si>
  <si>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</si>
  <si>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</si>
  <si>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</si>
  <si>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</si>
  <si>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</si>
  <si>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</si>
  <si>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</si>
  <si>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</si>
  <si>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</si>
  <si>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</si>
  <si>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</si>
  <si>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</si>
  <si>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</si>
  <si>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</si>
  <si>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</si>
  <si>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</si>
  <si>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</si>
  <si>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</si>
  <si>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</si>
  <si>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</si>
  <si>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</si>
  <si>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</si>
  <si>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</si>
  <si>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</si>
  <si>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</si>
  <si>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</si>
  <si>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</si>
  <si>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</si>
  <si>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</si>
  <si>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</si>
  <si>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</si>
  <si>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</si>
  <si>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</si>
  <si>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</si>
  <si>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</si>
  <si>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</si>
  <si>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</si>
  <si>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</si>
  <si>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</si>
  <si>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</si>
  <si>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</si>
  <si>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</si>
  <si>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</si>
  <si>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</si>
  <si>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</si>
  <si>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</si>
  <si>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</si>
  <si>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</si>
  <si>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</si>
  <si>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</si>
  <si>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</si>
  <si>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</si>
  <si>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</si>
  <si>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</si>
  <si>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</si>
  <si>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</si>
  <si>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</si>
  <si>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</si>
  <si>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</si>
  <si>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</si>
  <si>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</si>
  <si>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</si>
  <si>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</si>
  <si>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</si>
  <si>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</si>
  <si>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</si>
  <si>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</si>
  <si>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</si>
  <si>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</si>
  <si>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</si>
  <si>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</si>
  <si>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</si>
  <si>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</si>
  <si>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</si>
  <si>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</si>
  <si>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</si>
  <si>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</si>
  <si>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</si>
  <si>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</si>
  <si>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</si>
  <si>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</si>
  <si>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</si>
  <si>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</si>
  <si>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</si>
  <si>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</si>
  <si>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</si>
  <si>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</si>
  <si>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</si>
  <si>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</si>
  <si>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</si>
  <si>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</si>
  <si>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</si>
  <si>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</si>
  <si>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</si>
  <si>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</si>
  <si>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</si>
  <si>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</si>
  <si>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</si>
  <si>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</si>
  <si>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</si>
  <si>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</si>
  <si>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</si>
  <si>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</si>
  <si>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</si>
  <si>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</si>
  <si>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</si>
  <si>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</si>
  <si>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</si>
  <si>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</si>
  <si>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</si>
  <si>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</si>
  <si>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</si>
  <si>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</si>
  <si>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</si>
  <si>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</si>
  <si>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</si>
  <si>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</si>
  <si>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</si>
  <si>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</si>
  <si>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</si>
  <si>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</si>
  <si>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</si>
  <si>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</si>
  <si>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</si>
  <si>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</si>
  <si>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</si>
  <si>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</si>
  <si>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</si>
  <si>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</si>
  <si>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</si>
  <si>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</si>
  <si>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</si>
  <si>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</si>
  <si>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</si>
  <si>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</si>
  <si>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</si>
  <si>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</si>
  <si>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</si>
  <si>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</si>
  <si>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</si>
  <si>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</si>
  <si>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</si>
  <si>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</si>
  <si>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</si>
  <si>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</si>
  <si>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</si>
  <si>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</si>
  <si>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</si>
  <si>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</si>
  <si>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</si>
  <si>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</si>
  <si>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</si>
  <si>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</si>
  <si>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</si>
  <si>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</si>
  <si>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</si>
  <si>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</si>
  <si>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</si>
  <si>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</si>
  <si>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</si>
  <si>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</si>
  <si>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</si>
  <si>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</si>
  <si>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</si>
  <si>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</si>
  <si>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</si>
  <si>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</si>
  <si>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</si>
  <si>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</si>
  <si>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</si>
  <si>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</si>
  <si>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</si>
  <si>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</si>
  <si>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</si>
  <si>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</si>
  <si>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</si>
  <si>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</si>
  <si>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</si>
  <si>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</si>
  <si>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</si>
  <si>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</si>
  <si>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</si>
  <si>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</si>
  <si>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</si>
  <si>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</si>
  <si>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</si>
  <si>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</si>
  <si>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</si>
  <si>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</si>
  <si>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</si>
  <si>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</si>
  <si>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</si>
  <si>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</si>
  <si>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</si>
  <si>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</si>
  <si>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</si>
  <si>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</si>
  <si>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</si>
  <si>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</si>
  <si>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</si>
  <si>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</si>
  <si>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</si>
  <si>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</si>
  <si>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</si>
  <si>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</si>
  <si>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</si>
  <si>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</si>
  <si>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</si>
  <si>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</si>
  <si>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</si>
  <si>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</si>
  <si>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</si>
  <si>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</si>
  <si>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</si>
  <si>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</si>
  <si>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</si>
  <si>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</si>
  <si>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</si>
  <si>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</si>
  <si>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</si>
  <si>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</si>
  <si>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</si>
  <si>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</si>
  <si>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</si>
  <si>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</si>
  <si>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</si>
  <si>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</si>
  <si>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</si>
  <si>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</si>
  <si>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</si>
  <si>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</si>
  <si>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</si>
  <si>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</si>
  <si>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</si>
  <si>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</si>
  <si>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</si>
  <si>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</si>
  <si>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</si>
  <si>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</si>
  <si>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</si>
  <si>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</si>
  <si>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</si>
  <si>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</si>
  <si>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</si>
  <si>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</si>
  <si>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</si>
  <si>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</si>
  <si>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</si>
  <si>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</si>
  <si>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</si>
  <si>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</si>
  <si>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</si>
  <si>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</si>
  <si>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</si>
  <si>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</si>
  <si>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</si>
  <si>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</si>
  <si>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</si>
  <si>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</si>
  <si>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</si>
  <si>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</si>
  <si>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</si>
  <si>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</si>
  <si>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</si>
  <si>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</si>
  <si>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</si>
  <si>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</si>
  <si>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</si>
  <si>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</si>
  <si>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</si>
  <si>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</si>
  <si>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</si>
  <si>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</si>
  <si>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</si>
  <si>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</si>
  <si>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</si>
  <si>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</si>
  <si>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</si>
  <si>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</si>
  <si>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</si>
  <si>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</si>
  <si>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</si>
  <si>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</si>
  <si>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</si>
  <si>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</si>
  <si>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</si>
  <si>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</si>
  <si>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</si>
  <si>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</si>
  <si>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</si>
  <si>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</si>
  <si>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</si>
  <si>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</si>
  <si>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</si>
  <si>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</si>
  <si>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</si>
  <si>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</si>
  <si>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</si>
  <si>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</si>
  <si>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</si>
  <si>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</si>
  <si>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</si>
  <si>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</si>
  <si>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</si>
  <si>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</si>
  <si>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</si>
  <si>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</si>
  <si>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</si>
  <si>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</si>
  <si>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</si>
  <si>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</si>
  <si>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</si>
  <si>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</si>
  <si>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</si>
  <si>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</si>
  <si>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</si>
  <si>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</si>
  <si>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</si>
  <si>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</si>
  <si>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</si>
  <si>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</si>
  <si>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</si>
  <si>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</si>
  <si>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</si>
  <si>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</si>
  <si>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</si>
  <si>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</si>
  <si>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</si>
  <si>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</si>
  <si>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</si>
  <si>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</si>
  <si>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</si>
  <si>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</si>
  <si>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PT Bangka Serumpun</t>
  </si>
  <si>
    <t>CID003205</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</si>
  <si>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</si>
  <si>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</si>
  <si>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</si>
  <si>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</si>
  <si>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</si>
  <si>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</si>
  <si>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</si>
  <si>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</si>
  <si>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</si>
  <si>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</si>
  <si>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</si>
  <si>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</si>
  <si>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</si>
  <si>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</si>
  <si>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</si>
  <si>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</si>
  <si>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</si>
  <si>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</si>
  <si>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</si>
  <si>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</si>
  <si>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</si>
  <si>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</si>
  <si>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</si>
  <si>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</si>
  <si>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</si>
  <si>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</si>
  <si>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</si>
  <si>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</si>
  <si>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</si>
  <si>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</si>
  <si>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</si>
  <si>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</si>
  <si>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</si>
  <si>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</si>
  <si>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</si>
  <si>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</si>
  <si>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</si>
  <si>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</si>
  <si>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</si>
  <si>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</si>
  <si>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</si>
  <si>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</si>
  <si>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</si>
  <si>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</si>
  <si>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</si>
  <si>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</si>
  <si>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</si>
  <si>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</si>
  <si>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</si>
  <si>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</si>
  <si>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</si>
  <si>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</si>
  <si>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</si>
  <si>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</si>
  <si>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</si>
  <si>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</si>
  <si>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</si>
  <si>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</si>
  <si>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</si>
  <si>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</si>
  <si>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</si>
  <si>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</si>
  <si>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</si>
  <si>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</si>
  <si>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</si>
  <si>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</si>
  <si>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</si>
  <si>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</si>
  <si>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</si>
  <si>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</si>
  <si>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</si>
  <si>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</si>
  <si>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</si>
  <si>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</si>
  <si>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</si>
  <si>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</si>
  <si>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</si>
  <si>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</si>
  <si>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</si>
  <si>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</si>
  <si>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</si>
  <si>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</si>
  <si>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</si>
  <si>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</si>
  <si>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</si>
  <si>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</si>
  <si>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</si>
  <si>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</si>
  <si>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</si>
  <si>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</si>
  <si>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</si>
  <si>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</si>
  <si>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</si>
  <si>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</si>
  <si>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</si>
  <si>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</si>
  <si>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</si>
  <si>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</si>
  <si>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</si>
  <si>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</si>
  <si>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</si>
  <si>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</si>
  <si>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</si>
  <si>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</si>
  <si>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</si>
  <si>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</si>
  <si>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</si>
  <si>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</si>
  <si>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</si>
  <si>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</si>
  <si>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</si>
  <si>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</si>
  <si>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</si>
  <si>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</si>
  <si>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</si>
  <si>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</si>
  <si>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</si>
  <si>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</si>
  <si>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</si>
  <si>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</si>
  <si>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</si>
  <si>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</si>
  <si>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</si>
  <si>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</si>
  <si>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</si>
  <si>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</si>
  <si>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</si>
  <si>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</si>
  <si>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</si>
  <si>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</si>
  <si>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</si>
  <si>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</si>
  <si>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</si>
  <si>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</si>
  <si>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</si>
  <si>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</si>
  <si>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</si>
  <si>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</si>
  <si>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</si>
  <si>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</si>
  <si>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</si>
  <si>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</si>
  <si>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</si>
  <si>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</si>
  <si>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</si>
  <si>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</si>
  <si>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</si>
  <si>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</si>
  <si>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</si>
  <si>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</si>
  <si>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</si>
  <si>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</si>
  <si>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</si>
  <si>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</si>
  <si>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</si>
  <si>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</si>
  <si>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</si>
  <si>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</si>
  <si>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</si>
  <si>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</si>
  <si>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</si>
  <si>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</si>
  <si>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</si>
  <si>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</si>
  <si>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</si>
  <si>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</si>
  <si>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</si>
  <si>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</si>
  <si>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</si>
  <si>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</si>
  <si>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</si>
  <si>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</si>
  <si>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</si>
  <si>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</si>
  <si>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</si>
  <si>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</si>
  <si>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</si>
  <si>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</si>
  <si>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</si>
  <si>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</si>
  <si>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</si>
  <si>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</si>
  <si>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</si>
  <si>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</si>
  <si>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</si>
  <si>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</si>
  <si>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</si>
  <si>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</si>
  <si>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</si>
  <si>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</si>
  <si>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</si>
  <si>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</si>
  <si>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</si>
  <si>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</si>
  <si>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</si>
  <si>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</si>
  <si>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</si>
  <si>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</si>
  <si>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</si>
  <si>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</si>
  <si>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</si>
  <si>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</si>
  <si>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</si>
  <si>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</si>
  <si>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</si>
  <si>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</si>
  <si>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</si>
  <si>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</si>
  <si>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</si>
  <si>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</si>
  <si>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</si>
  <si>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</si>
  <si>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</si>
  <si>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</si>
  <si>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</si>
  <si>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</si>
  <si>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</si>
  <si>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</si>
  <si>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</si>
  <si>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</si>
  <si>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</si>
  <si>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</si>
  <si>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</si>
  <si>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</si>
  <si>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</si>
  <si>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</si>
  <si>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</si>
  <si>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</si>
  <si>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</si>
  <si>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</si>
  <si>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</si>
  <si>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</si>
  <si>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</si>
  <si>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</si>
  <si>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</si>
  <si>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</si>
  <si>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</si>
  <si>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</si>
  <si>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</si>
  <si>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</si>
  <si>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</si>
  <si>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</si>
  <si>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</si>
  <si>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</si>
  <si>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</si>
  <si>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</si>
  <si>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</si>
  <si>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</si>
  <si>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</si>
  <si>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</si>
  <si>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</si>
  <si>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</si>
  <si>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</si>
  <si>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</si>
  <si>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</si>
  <si>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</si>
  <si>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</si>
  <si>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</si>
  <si>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</si>
  <si>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</si>
  <si>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</si>
  <si>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</si>
  <si>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</si>
  <si>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</si>
  <si>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</si>
  <si>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</si>
  <si>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</si>
  <si>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</si>
  <si>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</si>
  <si>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</si>
  <si>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</si>
  <si>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</si>
  <si>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</si>
  <si>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</si>
  <si>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</si>
  <si>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</si>
  <si>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</si>
  <si>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</si>
  <si>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</si>
  <si>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</si>
  <si>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</si>
  <si>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</si>
  <si>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</si>
  <si>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</si>
  <si>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</si>
  <si>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</si>
  <si>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</si>
  <si>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</si>
  <si>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</si>
  <si>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</si>
  <si>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</si>
  <si>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</si>
  <si>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</si>
  <si>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</si>
  <si>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</si>
  <si>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</si>
  <si>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</si>
  <si>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</si>
  <si>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</si>
  <si>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</si>
  <si>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</si>
  <si>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</si>
  <si>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</si>
  <si>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</si>
  <si>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</si>
  <si>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</si>
  <si>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</si>
  <si>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</si>
  <si>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</si>
  <si>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</si>
  <si>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</si>
  <si>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</si>
  <si>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</si>
  <si>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</si>
  <si>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</si>
  <si>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</si>
  <si>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</si>
  <si>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</si>
  <si>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</si>
  <si>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</si>
  <si>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</si>
  <si>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</si>
  <si>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</si>
  <si>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</si>
  <si>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</si>
  <si>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</si>
  <si>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</si>
  <si>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</si>
  <si>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</si>
  <si>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</si>
  <si>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</si>
  <si>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</si>
  <si>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</si>
  <si>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</si>
  <si>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</si>
  <si>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</si>
  <si>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</si>
  <si>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</si>
  <si>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</si>
  <si>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</si>
  <si>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</si>
  <si>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</si>
  <si>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</si>
  <si>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</si>
  <si>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</si>
  <si>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</si>
  <si>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</si>
  <si>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</si>
  <si>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</si>
  <si>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</si>
  <si>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</si>
  <si>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</si>
  <si>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</si>
  <si>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</si>
  <si>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</si>
  <si>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</si>
  <si>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</si>
  <si>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</si>
  <si>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</si>
  <si>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</si>
  <si>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</si>
  <si>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</si>
  <si>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</si>
  <si>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</si>
  <si>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</si>
  <si>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</si>
  <si>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</si>
  <si>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</si>
  <si>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</si>
  <si>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</si>
  <si>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</si>
  <si>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</si>
  <si>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</si>
  <si>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</si>
  <si>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</si>
  <si>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</si>
  <si>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</si>
  <si>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</si>
  <si>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</si>
  <si>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</si>
  <si>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</si>
  <si>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</si>
  <si>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</si>
  <si>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</si>
  <si>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</si>
  <si>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</si>
  <si>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</si>
  <si>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</si>
  <si>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</si>
  <si>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</si>
  <si>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</si>
  <si>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</si>
  <si>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</si>
  <si>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</si>
  <si>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</si>
  <si>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</si>
  <si>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</si>
  <si>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</si>
  <si>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</si>
  <si>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</si>
  <si>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</si>
  <si>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</si>
  <si>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</si>
  <si>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</si>
  <si>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</si>
  <si>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</si>
  <si>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</si>
  <si>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</si>
  <si>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</si>
  <si>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</si>
  <si>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</si>
  <si>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</si>
  <si>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</si>
  <si>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</si>
  <si>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</si>
  <si>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</si>
  <si>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</si>
  <si>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</si>
  <si>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</si>
  <si>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</si>
  <si>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</si>
  <si>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</si>
  <si>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</si>
  <si>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</si>
  <si>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</si>
  <si>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</si>
  <si>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</si>
  <si>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</si>
  <si>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</si>
  <si>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</si>
  <si>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</si>
  <si>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</si>
  <si>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</si>
  <si>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</si>
  <si>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</si>
  <si>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</si>
  <si>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</si>
  <si>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</si>
  <si>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</si>
  <si>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</si>
  <si>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</si>
  <si>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</si>
  <si>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</si>
  <si>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</si>
  <si>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</si>
  <si>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</si>
  <si>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</si>
  <si>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</si>
  <si>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</si>
  <si>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</si>
  <si>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</si>
  <si>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</si>
  <si>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</si>
  <si>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</si>
  <si>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</si>
  <si>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</si>
  <si>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</si>
  <si>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</si>
  <si>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</si>
  <si>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</si>
  <si>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</si>
  <si>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</si>
  <si>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</si>
  <si>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</si>
  <si>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</si>
  <si>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</si>
  <si>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</si>
  <si>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</si>
  <si>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</si>
  <si>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</si>
  <si>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</si>
  <si>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</si>
  <si>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</si>
  <si>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</si>
  <si>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</si>
  <si>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</si>
  <si>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</si>
  <si>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</si>
  <si>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</si>
  <si>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</si>
  <si>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</si>
  <si>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</si>
  <si>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</si>
  <si>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</si>
  <si>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</si>
  <si>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</si>
  <si>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</si>
  <si>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</si>
  <si>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</si>
  <si>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</si>
  <si>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</si>
  <si>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</si>
  <si>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</si>
  <si>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</si>
  <si>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</si>
  <si>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</si>
  <si>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</si>
  <si>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</si>
  <si>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</si>
  <si>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</si>
  <si>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</si>
  <si>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</si>
  <si>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</si>
  <si>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</si>
  <si>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</si>
  <si>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</si>
  <si>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</si>
  <si>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</si>
  <si>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</si>
  <si>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</si>
  <si>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</si>
  <si>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</si>
  <si>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</si>
  <si>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</si>
  <si>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</si>
  <si>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</si>
  <si>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</si>
  <si>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</si>
  <si>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</si>
  <si>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</si>
  <si>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</si>
  <si>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</si>
  <si>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</si>
  <si>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</si>
  <si>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</si>
  <si>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</si>
  <si>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</si>
  <si>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</si>
  <si>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</si>
  <si>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</si>
  <si>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</si>
  <si>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</si>
  <si>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</si>
  <si>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</si>
  <si>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</si>
  <si>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</si>
  <si>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</si>
  <si>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</si>
  <si>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</si>
  <si>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</si>
  <si>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</si>
  <si>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</si>
  <si>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</si>
  <si>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</si>
  <si>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</si>
  <si>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</si>
  <si>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</si>
  <si>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</si>
  <si>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</si>
  <si>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</si>
  <si>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</si>
  <si>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</si>
  <si>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</si>
  <si>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</si>
  <si>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</si>
  <si>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</si>
  <si>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</si>
  <si>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</si>
  <si>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</si>
  <si>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</si>
  <si>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</si>
  <si>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</si>
  <si>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</si>
  <si>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</si>
  <si>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</si>
  <si>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</si>
  <si>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</si>
  <si>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</si>
  <si>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</si>
  <si>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</si>
  <si>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</si>
  <si>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</si>
  <si>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</si>
  <si>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</si>
  <si>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</si>
  <si>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</si>
  <si>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</si>
  <si>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</si>
  <si>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</si>
  <si>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</si>
  <si>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</si>
  <si>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</si>
  <si>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</si>
  <si>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</si>
  <si>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</si>
  <si>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</si>
  <si>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</si>
  <si>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</si>
  <si>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</si>
  <si>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</si>
  <si>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</si>
  <si>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</si>
  <si>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</si>
  <si>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</si>
  <si>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</si>
  <si>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</si>
  <si>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</si>
  <si>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</si>
  <si>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</si>
  <si>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</si>
  <si>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</si>
  <si>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</si>
  <si>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</si>
  <si>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</si>
  <si>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</si>
  <si>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</si>
  <si>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</si>
  <si>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</si>
  <si>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</si>
  <si>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</si>
  <si>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</si>
  <si>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</si>
  <si>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</si>
  <si>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</si>
  <si>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</si>
  <si>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</si>
  <si>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</si>
  <si>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</si>
  <si>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</si>
  <si>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</si>
  <si>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</si>
  <si>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</si>
  <si>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</si>
  <si>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</si>
  <si>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</si>
  <si>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</si>
  <si>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</si>
  <si>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</si>
  <si>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</si>
  <si>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</si>
  <si>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</si>
  <si>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</si>
  <si>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</si>
  <si>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</si>
  <si>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</si>
  <si>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</si>
  <si>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</si>
  <si>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</si>
  <si>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</si>
  <si>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</si>
  <si>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</si>
  <si>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</si>
  <si>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</si>
  <si>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</si>
  <si>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</si>
  <si>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</si>
  <si>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</si>
  <si>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</si>
  <si>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</si>
  <si>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</si>
  <si>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</si>
  <si>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</si>
  <si>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</si>
  <si>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</si>
  <si>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</si>
  <si>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</si>
  <si>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</si>
  <si>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</si>
  <si>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</si>
  <si>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</si>
  <si>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</si>
  <si>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</si>
  <si>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</si>
  <si>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</si>
  <si>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</si>
  <si>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</si>
  <si>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</si>
  <si>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</si>
  <si>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</si>
  <si>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</si>
  <si>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</si>
  <si>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</si>
  <si>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</si>
  <si>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</si>
  <si>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</si>
  <si>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</si>
  <si>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</si>
  <si>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</si>
  <si>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</si>
  <si>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</si>
  <si>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</si>
  <si>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</si>
  <si>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</si>
  <si>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</si>
  <si>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</si>
  <si>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</si>
  <si>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</si>
  <si>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</si>
  <si>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</si>
  <si>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</si>
  <si>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</si>
  <si>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</si>
  <si>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</si>
  <si>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</si>
  <si>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</si>
  <si>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</si>
  <si>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</si>
  <si>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</si>
  <si>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</si>
  <si>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</si>
  <si>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</si>
  <si>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</si>
  <si>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</si>
  <si>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</si>
  <si>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</si>
  <si>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</si>
  <si>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</si>
  <si>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</si>
  <si>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</si>
  <si>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</si>
  <si>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</si>
  <si>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</si>
  <si>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</si>
  <si>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</si>
  <si>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</si>
  <si>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</si>
  <si>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</si>
  <si>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</si>
  <si>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</si>
  <si>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</si>
  <si>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</si>
  <si>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</si>
  <si>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</si>
  <si>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</si>
  <si>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</si>
  <si>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</si>
  <si>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</si>
  <si>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</si>
  <si>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</si>
  <si>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</si>
  <si>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</si>
  <si>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</si>
  <si>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</si>
  <si>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</si>
  <si>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</si>
  <si>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</si>
  <si>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</si>
  <si>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</si>
  <si>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</si>
  <si>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</si>
  <si>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</si>
  <si>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</si>
  <si>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</si>
  <si>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</si>
  <si>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</si>
  <si>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</si>
  <si>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</si>
  <si>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</si>
  <si>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</si>
  <si>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</si>
  <si>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</si>
  <si>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</si>
  <si>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</si>
  <si>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</si>
  <si>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</si>
  <si>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</si>
  <si>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</si>
  <si>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</si>
  <si>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</si>
  <si>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</si>
  <si>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</si>
  <si>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</si>
  <si>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</si>
  <si>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</si>
  <si>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</si>
  <si>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</si>
  <si>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</si>
  <si>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</si>
  <si>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</si>
  <si>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</si>
  <si>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</si>
  <si>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</si>
  <si>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</si>
  <si>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</si>
  <si>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</si>
  <si>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</si>
  <si>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</si>
  <si>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</si>
  <si>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</si>
  <si>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</si>
  <si>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</si>
  <si>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</si>
  <si>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</si>
  <si>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</si>
  <si>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</si>
  <si>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</si>
  <si>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</si>
  <si>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</si>
  <si>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</si>
  <si>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</si>
  <si>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</si>
  <si>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</si>
  <si>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</si>
  <si>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</si>
  <si>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</si>
  <si>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</si>
  <si>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</si>
  <si>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</si>
  <si>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</si>
  <si>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</si>
  <si>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</si>
  <si>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</si>
  <si>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</si>
  <si>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</si>
  <si>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</si>
  <si>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</si>
  <si>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</si>
  <si>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</si>
  <si>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</si>
  <si>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</si>
  <si>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</si>
  <si>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</si>
  <si>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</si>
  <si>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</si>
  <si>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</si>
  <si>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</si>
  <si>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</si>
  <si>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</si>
  <si>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</si>
  <si>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</si>
  <si>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</si>
  <si>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</si>
  <si>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</si>
  <si>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</si>
  <si>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</si>
  <si>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</si>
  <si>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</si>
  <si>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</si>
  <si>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</si>
  <si>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</si>
  <si>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</si>
  <si>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</si>
  <si>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</si>
  <si>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</si>
  <si>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</si>
  <si>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</si>
  <si>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</si>
  <si>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</si>
  <si>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</si>
  <si>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</si>
  <si>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</si>
  <si>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</si>
  <si>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</si>
  <si>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</si>
  <si>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</si>
  <si>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</si>
  <si>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</si>
  <si>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</si>
  <si>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</si>
  <si>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</si>
  <si>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</si>
  <si>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</si>
  <si>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</si>
  <si>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</si>
  <si>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</si>
  <si>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</si>
  <si>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</si>
  <si>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</si>
  <si>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</si>
  <si>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</si>
  <si>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</si>
  <si>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</si>
  <si>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</si>
  <si>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</si>
  <si>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</si>
  <si>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</si>
  <si>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</si>
  <si>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</si>
  <si>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</si>
  <si>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</si>
  <si>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</si>
  <si>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</si>
  <si>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</si>
  <si>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</si>
  <si>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</si>
  <si>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</si>
  <si>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</si>
  <si>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</si>
  <si>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</si>
  <si>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</si>
  <si>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</si>
  <si>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</si>
  <si>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</si>
  <si>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</si>
  <si>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</si>
  <si>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</si>
  <si>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</si>
  <si>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</si>
  <si>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</si>
  <si>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</si>
  <si>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</si>
  <si>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</si>
  <si>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</si>
  <si>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</si>
  <si>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</si>
  <si>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</si>
  <si>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</si>
  <si>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</si>
  <si>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</si>
  <si>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</si>
  <si>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</si>
  <si>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</si>
  <si>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</si>
  <si>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</si>
  <si>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</si>
  <si>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</si>
  <si>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</si>
  <si>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</si>
  <si>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</si>
  <si>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</si>
  <si>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</si>
  <si>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</si>
  <si>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</si>
  <si>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</si>
  <si>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</si>
  <si>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</si>
  <si>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</si>
  <si>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</si>
  <si>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</si>
  <si>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</si>
  <si>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</si>
  <si>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</si>
  <si>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</si>
  <si>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</si>
  <si>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</si>
  <si>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</si>
  <si>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</si>
  <si>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</si>
  <si>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</si>
  <si>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</si>
  <si>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</si>
  <si>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</si>
  <si>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</si>
  <si>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</si>
  <si>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</si>
  <si>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</si>
  <si>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</si>
  <si>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</si>
  <si>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</si>
  <si>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</si>
  <si>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</si>
  <si>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</si>
  <si>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</si>
  <si>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</si>
  <si>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</si>
  <si>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</si>
  <si>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</si>
  <si>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</si>
  <si>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</si>
  <si>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</si>
  <si>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</si>
  <si>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</si>
  <si>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</si>
  <si>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</si>
  <si>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</si>
  <si>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</si>
  <si>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</si>
  <si>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</si>
  <si>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</si>
  <si>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</si>
  <si>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</si>
  <si>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</si>
  <si>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</si>
  <si>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</si>
  <si>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</si>
  <si>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</si>
  <si>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</si>
  <si>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</si>
  <si>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</si>
  <si>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</si>
  <si>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</si>
  <si>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</si>
  <si>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</si>
  <si>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</si>
  <si>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</si>
  <si>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</si>
  <si>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</si>
  <si>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</si>
  <si>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</si>
  <si>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</si>
  <si>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</si>
  <si>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</si>
  <si>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</si>
  <si>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</si>
  <si>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</si>
  <si>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</si>
  <si>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</si>
  <si>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</si>
  <si>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</si>
  <si>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</si>
  <si>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</si>
  <si>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</si>
  <si>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</si>
  <si>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</si>
  <si>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</si>
  <si>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</si>
  <si>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</si>
  <si>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</si>
  <si>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</si>
  <si>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</si>
  <si>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</si>
  <si>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</si>
  <si>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</si>
  <si>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</si>
  <si>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</si>
  <si>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</si>
  <si>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</si>
  <si>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</si>
  <si>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</si>
  <si>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</si>
  <si>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</si>
  <si>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</si>
  <si>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</si>
  <si>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</si>
  <si>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</si>
  <si>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</si>
  <si>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</si>
  <si>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</si>
  <si>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</si>
  <si>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</si>
  <si>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</si>
  <si>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</si>
  <si>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</si>
  <si>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</si>
  <si>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</si>
  <si>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</si>
  <si>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</si>
  <si>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</si>
  <si>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</si>
  <si>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</si>
  <si>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</si>
  <si>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</si>
  <si>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</si>
  <si>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</si>
  <si>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</si>
  <si>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</si>
  <si>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</si>
  <si>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</si>
  <si>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</si>
  <si>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</si>
  <si>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</si>
  <si>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</si>
  <si>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</si>
  <si>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</si>
  <si>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</si>
  <si>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</si>
  <si>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</si>
  <si>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</si>
  <si>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</si>
  <si>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</si>
  <si>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</si>
  <si>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</si>
  <si>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</si>
  <si>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</si>
  <si>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</si>
  <si>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</si>
  <si>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</si>
  <si>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</si>
  <si>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</si>
  <si>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</si>
  <si>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</si>
  <si>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</si>
  <si>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</si>
  <si>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</si>
  <si>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</si>
  <si>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</si>
  <si>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</si>
  <si>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</si>
  <si>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</si>
  <si>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</si>
  <si>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</si>
  <si>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</si>
  <si>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</si>
  <si>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</si>
  <si>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</si>
  <si>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</si>
  <si>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</si>
  <si>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</si>
  <si>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</si>
  <si>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</si>
  <si>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</si>
  <si>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</si>
  <si>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</si>
  <si>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</si>
  <si>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</si>
  <si>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</si>
  <si>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</si>
  <si>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</si>
  <si>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</si>
  <si>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</si>
  <si>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</si>
  <si>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</si>
  <si>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</si>
  <si>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</si>
  <si>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</si>
  <si>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</si>
  <si>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</si>
  <si>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</si>
  <si>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</si>
  <si>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</si>
  <si>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</si>
  <si>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</si>
  <si>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</si>
  <si>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</si>
  <si>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</si>
  <si>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</si>
  <si>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</si>
  <si>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</si>
  <si>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</si>
  <si>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</si>
  <si>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</si>
  <si>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</si>
  <si>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</si>
  <si>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</si>
  <si>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</si>
  <si>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</si>
  <si>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</si>
  <si>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</si>
  <si>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</si>
  <si>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</si>
  <si>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</si>
  <si>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</si>
  <si>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</si>
  <si>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</si>
  <si>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</si>
  <si>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</si>
  <si>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</si>
  <si>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</si>
  <si>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</si>
  <si>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</si>
  <si>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</si>
  <si>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</si>
  <si>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</si>
  <si>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</si>
  <si>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</si>
  <si>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</si>
  <si>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</si>
  <si>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</si>
  <si>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</si>
  <si>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</si>
  <si>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</si>
  <si>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</si>
  <si>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</si>
  <si>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</si>
  <si>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</si>
  <si>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</si>
  <si>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</si>
  <si>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</si>
  <si>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</si>
  <si>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</si>
  <si>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</si>
  <si>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</si>
  <si>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</si>
  <si>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</si>
  <si>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</si>
  <si>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</si>
  <si>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</si>
  <si>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</si>
  <si>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</si>
  <si>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</si>
  <si>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</si>
  <si>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</si>
  <si>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</si>
  <si>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</si>
  <si>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</si>
  <si>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</si>
  <si>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</si>
  <si>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</si>
  <si>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</si>
  <si>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</si>
  <si>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</si>
  <si>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</si>
  <si>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</si>
  <si>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</si>
  <si>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</si>
  <si>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</si>
  <si>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</si>
  <si>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</si>
  <si>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</si>
  <si>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</si>
  <si>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</si>
  <si>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</si>
  <si>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</si>
  <si>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</si>
  <si>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</si>
  <si>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</si>
  <si>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</si>
  <si>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</si>
  <si>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</si>
  <si>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</si>
  <si>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</si>
  <si>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</si>
  <si>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</si>
  <si>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</si>
  <si>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</si>
  <si>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</si>
  <si>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</si>
  <si>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</si>
  <si>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</si>
  <si>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</si>
  <si>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</si>
  <si>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</si>
  <si>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</si>
  <si>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</si>
  <si>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</si>
  <si>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</si>
  <si>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</si>
  <si>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</si>
  <si>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</si>
  <si>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</si>
  <si>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</si>
  <si>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</si>
  <si>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</si>
  <si>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</si>
  <si>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</si>
  <si>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</si>
  <si>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</si>
  <si>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</si>
  <si>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</si>
  <si>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</si>
  <si>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</si>
  <si>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</si>
  <si>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</si>
  <si>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</si>
  <si>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</si>
  <si>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</si>
  <si>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</si>
  <si>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</si>
  <si>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</si>
  <si>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</si>
  <si>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</si>
  <si>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</si>
  <si>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</si>
  <si>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</si>
  <si>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</si>
  <si>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</si>
  <si>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</si>
  <si>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</si>
  <si>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</si>
  <si>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</si>
  <si>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</si>
  <si>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</si>
  <si>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</si>
  <si>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</si>
  <si>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</si>
  <si>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</si>
  <si>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</si>
  <si>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</si>
  <si>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</si>
  <si>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</si>
  <si>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</si>
  <si>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</si>
  <si>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</si>
  <si>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</si>
  <si>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</si>
  <si>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</si>
  <si>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</si>
  <si>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</si>
  <si>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</si>
  <si>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</si>
  <si>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</si>
  <si>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</si>
  <si>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</si>
  <si>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</si>
  <si>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</si>
  <si>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</si>
  <si>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</si>
  <si>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</si>
  <si>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</si>
  <si>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</si>
  <si>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</si>
  <si>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</si>
  <si>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</si>
  <si>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</si>
  <si>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</si>
  <si>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</si>
  <si>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</si>
  <si>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</si>
  <si>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</si>
  <si>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</si>
  <si>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</si>
  <si>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</si>
  <si>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</si>
  <si>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</si>
  <si>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</si>
  <si>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</si>
  <si>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</si>
  <si>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</si>
  <si>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</si>
  <si>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</si>
  <si>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</si>
  <si>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</si>
  <si>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</si>
  <si>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</si>
  <si>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</si>
  <si>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</si>
  <si>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</si>
  <si>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</si>
  <si>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</si>
  <si>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</si>
  <si>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</si>
  <si>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</si>
  <si>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</si>
  <si>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</si>
  <si>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</si>
  <si>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</si>
  <si>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</si>
  <si>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</si>
  <si>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</si>
  <si>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</si>
  <si>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</si>
  <si>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</si>
  <si>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</si>
  <si>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</si>
  <si>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</si>
  <si>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</si>
  <si>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</si>
  <si>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</si>
  <si>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</si>
  <si>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</si>
  <si>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</si>
  <si>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</si>
  <si>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</si>
  <si>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</si>
  <si>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</si>
  <si>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</si>
  <si>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</si>
  <si>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</si>
  <si>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</si>
  <si>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</si>
  <si>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</si>
  <si>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</si>
  <si>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</si>
  <si>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</si>
  <si>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</si>
  <si>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</si>
  <si>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</si>
  <si>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</si>
  <si>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</si>
  <si>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</si>
  <si>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</si>
  <si>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</si>
  <si>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</si>
  <si>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</si>
  <si>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</si>
  <si>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</si>
  <si>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</si>
  <si>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</si>
  <si>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</si>
  <si>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</si>
  <si>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</si>
  <si>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</si>
  <si>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</si>
  <si>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</si>
  <si>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</si>
  <si>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</si>
  <si>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</si>
  <si>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</si>
  <si>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</si>
  <si>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</si>
  <si>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</si>
  <si>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</si>
  <si>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</si>
  <si>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</si>
  <si>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</si>
  <si>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</si>
  <si>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</si>
  <si>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</si>
  <si>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</si>
  <si>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</si>
  <si>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</si>
  <si>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</si>
  <si>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</si>
  <si>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</si>
  <si>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</si>
  <si>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</si>
  <si>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</si>
  <si>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</si>
  <si>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</si>
  <si>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</si>
  <si>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</si>
  <si>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</si>
  <si>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</si>
  <si>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</si>
  <si>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</si>
  <si>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</si>
  <si>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</si>
  <si>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</si>
  <si>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</si>
  <si>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</si>
  <si>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</si>
  <si>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</si>
  <si>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</si>
  <si>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</si>
  <si>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</si>
  <si>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</si>
  <si>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</si>
  <si>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</si>
  <si>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</si>
  <si>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</si>
  <si>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</si>
  <si>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</si>
  <si>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</si>
  <si>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</si>
  <si>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</si>
  <si>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</si>
  <si>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</si>
  <si>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</si>
  <si>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</si>
  <si>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</si>
  <si>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</si>
  <si>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</si>
  <si>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</si>
  <si>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</si>
  <si>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</si>
  <si>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</si>
  <si>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</si>
  <si>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</si>
  <si>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</si>
  <si>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</si>
  <si>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</si>
  <si>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</si>
  <si>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</si>
  <si>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</si>
  <si>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</si>
  <si>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</si>
  <si>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</si>
  <si>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</si>
  <si>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</si>
  <si>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</si>
  <si>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</si>
  <si>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</si>
  <si>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</si>
  <si>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</si>
  <si>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</si>
  <si>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</si>
  <si>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</si>
  <si>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</si>
  <si>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</si>
  <si>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</si>
  <si>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</si>
  <si>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</si>
  <si>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</si>
  <si>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</si>
  <si>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</si>
  <si>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</si>
  <si>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</si>
  <si>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</si>
  <si>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</si>
  <si>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</si>
  <si>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</si>
  <si>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</si>
  <si>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</si>
  <si>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</si>
  <si>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</si>
  <si>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</si>
  <si>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</si>
  <si>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</si>
  <si>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</si>
  <si>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</si>
  <si>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</si>
  <si>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</si>
  <si>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</si>
  <si>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</si>
  <si>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</si>
  <si>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</si>
  <si>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</si>
  <si>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</si>
  <si>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</si>
  <si>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</si>
  <si>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</si>
  <si>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</si>
  <si>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</si>
  <si>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</si>
  <si>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</si>
  <si>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</si>
  <si>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</si>
  <si>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</si>
  <si>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</si>
  <si>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</si>
  <si>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</si>
  <si>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</si>
  <si>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</si>
  <si>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</si>
  <si>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</si>
  <si>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</si>
  <si>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</si>
  <si>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</si>
  <si>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</si>
  <si>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</si>
  <si>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</si>
  <si>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</si>
  <si>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</si>
  <si>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</si>
  <si>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</si>
  <si>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</si>
  <si>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</si>
  <si>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</si>
  <si>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</si>
  <si>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</si>
  <si>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</si>
  <si>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</si>
  <si>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</si>
  <si>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</si>
  <si>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</si>
  <si>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</si>
  <si>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</si>
  <si>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</si>
  <si>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</si>
  <si>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</si>
  <si>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</si>
  <si>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</si>
  <si>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</si>
  <si>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</si>
  <si>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</si>
  <si>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</si>
  <si>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</si>
  <si>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</si>
  <si>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</si>
  <si>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</si>
  <si>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</si>
  <si>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</si>
  <si>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</si>
  <si>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</si>
  <si>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</si>
  <si>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</si>
  <si>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</si>
  <si>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</si>
  <si>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</si>
  <si>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</si>
  <si>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</si>
  <si>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</si>
  <si>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</si>
  <si>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</si>
  <si>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</si>
  <si>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</si>
  <si>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</si>
  <si>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</si>
  <si>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</si>
  <si>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</si>
  <si>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</si>
  <si>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</si>
  <si>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</si>
  <si>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</si>
  <si>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</si>
  <si>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</si>
  <si>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</si>
  <si>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</si>
  <si>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</si>
  <si>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</si>
  <si>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</si>
  <si>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</si>
  <si>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</si>
  <si>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</si>
  <si>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</si>
  <si>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</si>
  <si>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</si>
  <si>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</si>
  <si>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</si>
  <si>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</si>
  <si>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</si>
  <si>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</si>
  <si>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</si>
  <si>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</si>
  <si>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</si>
  <si>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</si>
  <si>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</si>
  <si>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</si>
  <si>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</si>
  <si>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</si>
  <si>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</si>
  <si>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</si>
  <si>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</si>
  <si>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</si>
  <si>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</si>
  <si>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</si>
  <si>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</si>
  <si>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</si>
  <si>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</si>
  <si>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</si>
  <si>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</si>
  <si>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</si>
  <si>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</si>
  <si>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</si>
  <si>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</si>
  <si>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</si>
  <si>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</si>
  <si>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</si>
  <si>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</si>
  <si>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</si>
  <si>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</si>
  <si>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</si>
  <si>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</si>
  <si>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</si>
  <si>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</si>
  <si>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</si>
  <si>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</si>
  <si>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</si>
  <si>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</si>
  <si>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</si>
  <si>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</si>
  <si>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</si>
  <si>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</si>
  <si>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</si>
  <si>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</si>
  <si>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</si>
  <si>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</si>
  <si>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</si>
  <si>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</si>
  <si>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</si>
  <si>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</si>
  <si>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</si>
  <si>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</si>
  <si>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</si>
  <si>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</si>
  <si>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</si>
  <si>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</si>
  <si>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</si>
  <si>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</si>
  <si>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</si>
  <si>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</si>
  <si>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</si>
  <si>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</si>
  <si>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</si>
  <si>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</si>
  <si>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</si>
  <si>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</si>
  <si>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</si>
  <si>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</si>
  <si>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</si>
  <si>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</si>
  <si>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</si>
  <si>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</si>
  <si>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</si>
  <si>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</si>
  <si>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</si>
  <si>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</si>
  <si>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</si>
  <si>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</si>
  <si>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</si>
  <si>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</si>
  <si>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</si>
  <si>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</si>
  <si>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</si>
  <si>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</si>
  <si>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</si>
  <si>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</si>
  <si>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</si>
  <si>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</si>
  <si>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</si>
  <si>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</si>
  <si>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</si>
  <si>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</si>
  <si>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</si>
  <si>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</si>
  <si>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</si>
  <si>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</si>
  <si>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</si>
  <si>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</si>
  <si>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</si>
  <si>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</si>
  <si>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</si>
  <si>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</si>
  <si>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</si>
  <si>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</si>
  <si>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</si>
  <si>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</si>
  <si>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</si>
  <si>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</si>
  <si>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</si>
  <si>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</si>
  <si>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</si>
  <si>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</si>
  <si>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</si>
  <si>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</si>
  <si>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</si>
  <si>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</si>
  <si>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</si>
  <si>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</si>
  <si>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</si>
  <si>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</si>
  <si>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</si>
  <si>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</si>
  <si>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</si>
  <si>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</si>
  <si>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</si>
  <si>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</si>
  <si>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</si>
  <si>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</si>
  <si>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</si>
  <si>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</si>
  <si>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</si>
  <si>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</si>
  <si>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</si>
  <si>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</si>
  <si>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</si>
  <si>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</si>
  <si>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</si>
  <si>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</si>
  <si>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</si>
  <si>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</si>
  <si>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</si>
  <si>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</si>
  <si>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</si>
  <si>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</si>
  <si>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</si>
  <si>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</si>
  <si>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</si>
  <si>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</si>
  <si>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</si>
  <si>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</si>
  <si>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</si>
  <si>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</si>
  <si>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</si>
  <si>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</si>
  <si>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</si>
  <si>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</si>
  <si>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</si>
  <si>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</si>
  <si>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</si>
  <si>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</si>
  <si>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</si>
  <si>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</si>
  <si>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</si>
  <si>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</si>
  <si>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</si>
  <si>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</si>
  <si>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</si>
  <si>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</si>
  <si>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</si>
  <si>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</si>
  <si>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</si>
  <si>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</si>
  <si>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</si>
  <si>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</si>
  <si>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</si>
  <si>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</si>
  <si>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</si>
  <si>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</si>
  <si>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</si>
  <si>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</si>
  <si>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</si>
  <si>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</si>
  <si>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</si>
  <si>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</si>
  <si>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</si>
  <si>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</si>
  <si>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</si>
  <si>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</si>
  <si>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</si>
  <si>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</si>
  <si>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</si>
  <si>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</si>
  <si>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</si>
  <si>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</si>
  <si>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</si>
  <si>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</si>
  <si>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</si>
  <si>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</si>
  <si>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</si>
  <si>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</si>
  <si>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</si>
  <si>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</si>
  <si>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</si>
  <si>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</si>
  <si>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</si>
  <si>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</si>
  <si>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</si>
  <si>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</si>
  <si>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</si>
  <si>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</si>
  <si>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</si>
  <si>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</si>
  <si>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</si>
  <si>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</si>
  <si>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</si>
  <si>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</si>
  <si>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</si>
  <si>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</si>
  <si>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</si>
  <si>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</si>
  <si>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</si>
  <si>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</si>
  <si>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</si>
  <si>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</si>
  <si>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</si>
  <si>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</si>
  <si>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</si>
  <si>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</si>
  <si>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</si>
  <si>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</si>
  <si>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</si>
  <si>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</si>
  <si>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</si>
  <si>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</si>
  <si>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</si>
  <si>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</si>
  <si>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</si>
  <si>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</si>
  <si>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</si>
  <si>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</si>
  <si>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</si>
  <si>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</si>
  <si>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</si>
  <si>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</si>
  <si>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</si>
  <si>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</si>
  <si>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</si>
  <si>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</si>
  <si>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</si>
  <si>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</si>
  <si>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</si>
  <si>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</si>
  <si>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</si>
  <si>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</si>
  <si>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</si>
  <si>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</si>
  <si>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</si>
  <si>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</si>
  <si>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</si>
  <si>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</si>
  <si>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</si>
  <si>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</si>
  <si>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</si>
  <si>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</si>
  <si>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</si>
  <si>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</si>
  <si>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</si>
  <si>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</si>
  <si>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</si>
  <si>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</si>
  <si>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</si>
  <si>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</si>
  <si>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</si>
  <si>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</si>
  <si>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</si>
  <si>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</si>
  <si>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</si>
  <si>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</si>
  <si>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</si>
  <si>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</si>
  <si>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</si>
  <si>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</si>
  <si>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</si>
  <si>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</si>
  <si>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</si>
  <si>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</si>
  <si>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</si>
  <si>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</si>
  <si>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</si>
  <si>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</si>
  <si>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</si>
  <si>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</si>
  <si>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</si>
  <si>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</si>
  <si>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</si>
  <si>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</si>
  <si>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</si>
  <si>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</si>
  <si>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</si>
  <si>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</si>
  <si>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</si>
  <si>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</si>
  <si>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</si>
  <si>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</si>
  <si>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</si>
  <si>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</si>
  <si>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</si>
  <si>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</si>
  <si>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</si>
  <si>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</si>
  <si>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</si>
  <si>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</si>
  <si>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</si>
  <si>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</si>
  <si>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</si>
  <si>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</si>
  <si>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</si>
  <si>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</si>
  <si>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</si>
  <si>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</si>
  <si>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</si>
  <si>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</si>
  <si>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</si>
  <si>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</si>
  <si>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</si>
  <si>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</si>
  <si>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</si>
  <si>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</si>
  <si>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</si>
  <si>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</si>
  <si>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</si>
  <si>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</si>
  <si>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</si>
  <si>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</si>
  <si>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</si>
  <si>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</si>
  <si>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</si>
  <si>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</si>
  <si>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</si>
  <si>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</si>
  <si>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</si>
  <si>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</si>
  <si>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</si>
  <si>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</si>
  <si>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</si>
  <si>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</si>
  <si>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</si>
  <si>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</si>
  <si>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</si>
  <si>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</si>
  <si>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</si>
  <si>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</si>
  <si>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</si>
  <si>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</si>
  <si>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</si>
  <si>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</si>
  <si>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</si>
  <si>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</si>
  <si>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</si>
  <si>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</si>
  <si>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</si>
  <si>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</si>
  <si>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</si>
  <si>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</si>
  <si>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</si>
  <si>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</si>
  <si>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</si>
  <si>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</si>
  <si>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</si>
  <si>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</si>
  <si>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</si>
  <si>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</si>
  <si>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</si>
  <si>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</si>
  <si>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</si>
  <si>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</si>
  <si>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</si>
  <si>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</si>
  <si>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</si>
  <si>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</si>
  <si>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</si>
  <si>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</si>
  <si>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</si>
  <si>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</si>
  <si>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</si>
  <si>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</si>
  <si>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</si>
  <si>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</si>
  <si>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</si>
  <si>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</si>
  <si>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</si>
  <si>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</si>
  <si>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</si>
  <si>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</si>
  <si>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</si>
  <si>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</si>
  <si>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</si>
  <si>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</si>
  <si>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</si>
  <si>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</si>
  <si>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</si>
  <si>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</si>
  <si>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</si>
  <si>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</si>
  <si>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</si>
  <si>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</si>
  <si>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</si>
  <si>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</si>
  <si>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</si>
  <si>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</si>
  <si>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</si>
  <si>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</si>
  <si>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</si>
  <si>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</si>
  <si>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</si>
  <si>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</si>
  <si>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</si>
  <si>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</si>
  <si>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</si>
  <si>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</si>
  <si>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</si>
  <si>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</si>
  <si>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</si>
  <si>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</si>
  <si>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</si>
  <si>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</si>
  <si>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</si>
  <si>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</si>
  <si>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</si>
  <si>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</si>
  <si>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</si>
  <si>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</si>
  <si>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</si>
  <si>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</si>
  <si>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</si>
  <si>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</si>
  <si>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</si>
  <si>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</si>
  <si>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</si>
  <si>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</si>
  <si>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</si>
  <si>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</si>
  <si>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</si>
  <si>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</si>
  <si>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</si>
  <si>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</si>
  <si>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</si>
  <si>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</si>
  <si>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</si>
  <si>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</si>
  <si>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</si>
  <si>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</si>
  <si>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</si>
  <si>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</si>
  <si>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</si>
  <si>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</si>
  <si>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</si>
  <si>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</si>
  <si>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</si>
  <si>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</si>
  <si>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</si>
  <si>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</si>
  <si>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</si>
  <si>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</si>
  <si>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</si>
  <si>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</si>
  <si>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</si>
  <si>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</si>
  <si>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</si>
  <si>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</si>
  <si>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</si>
  <si>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</si>
  <si>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</si>
  <si>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</si>
  <si>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</si>
  <si>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</si>
  <si>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</si>
  <si>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</si>
  <si>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</si>
  <si>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</si>
  <si>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</si>
  <si>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</si>
  <si>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</si>
  <si>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</si>
  <si>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</si>
  <si>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</si>
  <si>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</si>
  <si>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</si>
  <si>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</si>
  <si>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</si>
  <si>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</si>
  <si>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</si>
  <si>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</si>
  <si>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</si>
  <si>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</si>
  <si>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</si>
  <si>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</si>
  <si>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</si>
  <si>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</si>
  <si>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</si>
  <si>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</si>
  <si>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</si>
  <si>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</si>
  <si>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</si>
  <si>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</si>
  <si>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</si>
  <si>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</si>
  <si>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</si>
  <si>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</si>
  <si>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</si>
  <si>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</si>
  <si>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</si>
  <si>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</si>
  <si>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</si>
  <si>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</si>
  <si>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</si>
  <si>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</si>
  <si>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</si>
  <si>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</si>
  <si>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</si>
  <si>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</si>
  <si>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</si>
  <si>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</si>
  <si>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</si>
  <si>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</si>
  <si>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</si>
  <si>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</si>
  <si>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</si>
  <si>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</si>
  <si>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</si>
  <si>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</si>
  <si>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</si>
  <si>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</si>
  <si>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</si>
  <si>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</si>
  <si>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</si>
  <si>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</si>
  <si>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</si>
  <si>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</si>
  <si>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</si>
  <si>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</si>
  <si>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</si>
  <si>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</si>
  <si>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</si>
  <si>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</si>
  <si>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</si>
  <si>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</si>
  <si>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</si>
  <si>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</si>
  <si>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</si>
  <si>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</si>
  <si>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</si>
  <si>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</si>
  <si>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</si>
  <si>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</si>
  <si>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</si>
  <si>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</si>
  <si>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</si>
  <si>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</si>
  <si>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</si>
  <si>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</si>
  <si>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</si>
  <si>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</si>
  <si>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</si>
  <si>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</si>
  <si>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</si>
  <si>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</si>
  <si>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</si>
  <si>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</si>
  <si>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</si>
  <si>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</si>
  <si>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</si>
  <si>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</si>
  <si>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</si>
  <si>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</si>
  <si>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</si>
  <si>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</si>
  <si>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</si>
  <si>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</si>
  <si>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</si>
  <si>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</si>
  <si>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</si>
  <si>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</si>
  <si>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</si>
  <si>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</si>
  <si>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</si>
  <si>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</si>
  <si>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</si>
  <si>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</si>
  <si>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</si>
  <si>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</si>
  <si>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</si>
  <si>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</si>
  <si>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</si>
  <si>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</si>
  <si>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</si>
  <si>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</si>
  <si>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</si>
  <si>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</si>
  <si>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</si>
  <si>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</si>
  <si>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</si>
  <si>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</si>
  <si>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</si>
  <si>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</si>
  <si>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</si>
  <si>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</si>
  <si>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</si>
  <si>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</si>
  <si>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</si>
  <si>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</si>
  <si>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</si>
  <si>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</si>
  <si>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</si>
  <si>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</si>
  <si>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</si>
  <si>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</si>
  <si>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</si>
  <si>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</si>
  <si>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</si>
  <si>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</si>
  <si>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</si>
  <si>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</si>
  <si>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</si>
  <si>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</si>
  <si>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</si>
  <si>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</si>
  <si>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</si>
  <si>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</si>
  <si>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</si>
  <si>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</si>
  <si>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</si>
  <si>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</si>
  <si>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</si>
  <si>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</si>
  <si>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</si>
  <si>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</si>
  <si>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</si>
  <si>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</si>
  <si>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</si>
  <si>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</si>
  <si>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</si>
  <si>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</si>
  <si>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</si>
  <si>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</si>
  <si>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</si>
  <si>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</si>
  <si>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</si>
  <si>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</si>
  <si>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</si>
  <si>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</si>
  <si>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</si>
  <si>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</si>
  <si>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</si>
  <si>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</si>
  <si>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</si>
  <si>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</si>
  <si>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</si>
  <si>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</si>
  <si>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</si>
  <si>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</si>
  <si>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</si>
  <si>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</si>
  <si>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</si>
  <si>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</si>
  <si>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</si>
  <si>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</si>
  <si>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</si>
  <si>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</si>
  <si>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</si>
  <si>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</si>
  <si>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</si>
  <si>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</si>
  <si>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</si>
  <si>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</si>
  <si>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</si>
  <si>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</si>
  <si>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</si>
  <si>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</si>
  <si>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</si>
  <si>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</si>
  <si>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</si>
  <si>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</si>
  <si>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</si>
  <si>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</si>
  <si>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</si>
  <si>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</si>
  <si>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</si>
  <si>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</si>
  <si>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</si>
  <si>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</si>
  <si>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</si>
  <si>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</si>
  <si>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</si>
  <si>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</si>
  <si>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</si>
  <si>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</si>
  <si>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</si>
  <si>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</si>
  <si>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</si>
  <si>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</si>
  <si>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</si>
  <si>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</si>
  <si>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</si>
  <si>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</si>
  <si>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</si>
  <si>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</si>
  <si>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</si>
  <si>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</si>
  <si>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</si>
  <si>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</si>
  <si>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</si>
  <si>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</si>
  <si>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</si>
  <si>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</si>
  <si>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</si>
  <si>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</si>
  <si>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</si>
  <si>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</si>
  <si>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</si>
  <si>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</si>
  <si>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</si>
  <si>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</si>
  <si>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</si>
  <si>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</si>
  <si>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</si>
  <si>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</si>
  <si>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</si>
  <si>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</si>
  <si>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</si>
  <si>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</si>
  <si>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</si>
  <si>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</si>
  <si>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</si>
  <si>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</si>
  <si>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</si>
  <si>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</si>
  <si>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</si>
  <si>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</si>
  <si>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</si>
  <si>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</si>
  <si>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</si>
  <si>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</si>
  <si>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</si>
  <si>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</si>
  <si>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</si>
  <si>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</si>
  <si>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</si>
  <si>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</si>
  <si>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</si>
  <si>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</si>
  <si>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</si>
  <si>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</si>
  <si>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</si>
  <si>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</si>
  <si>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</si>
  <si>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</si>
  <si>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</si>
  <si>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</si>
  <si>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</si>
  <si>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</si>
  <si>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</si>
  <si>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</si>
  <si>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</si>
  <si>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</si>
  <si>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</si>
  <si>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</si>
  <si>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</si>
  <si>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</si>
  <si>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</si>
  <si>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</si>
  <si>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</si>
  <si>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</si>
  <si>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</si>
  <si>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</si>
  <si>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</si>
  <si>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</si>
  <si>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</si>
  <si>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</si>
  <si>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</si>
  <si>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</si>
  <si>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</si>
  <si>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</si>
  <si>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</si>
  <si>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</si>
  <si>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</si>
  <si>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</si>
  <si>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</si>
  <si>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</si>
  <si>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</si>
  <si>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</si>
  <si>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</si>
  <si>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</si>
  <si>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</si>
  <si>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</si>
  <si>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</si>
  <si>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</si>
  <si>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</si>
  <si>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</si>
  <si>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</si>
  <si>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</si>
  <si>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</si>
  <si>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</si>
  <si>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</si>
  <si>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</si>
  <si>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</si>
  <si>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</si>
  <si>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</si>
  <si>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</si>
  <si>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</si>
  <si>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</si>
  <si>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</si>
  <si>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</si>
  <si>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</si>
  <si>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</si>
  <si>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</si>
  <si>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</si>
  <si>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</si>
  <si>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</si>
  <si>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</si>
  <si>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</si>
  <si>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</si>
  <si>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</si>
  <si>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</si>
  <si>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</si>
  <si>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</si>
  <si>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</si>
  <si>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</si>
  <si>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</si>
  <si>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</si>
  <si>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</si>
  <si>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</si>
  <si>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</si>
  <si>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</si>
  <si>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</si>
  <si>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</si>
  <si>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</si>
  <si>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</si>
  <si>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</si>
  <si>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</si>
  <si>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</si>
  <si>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</si>
  <si>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</si>
  <si>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</si>
  <si>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</si>
  <si>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</si>
  <si>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</si>
  <si>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</si>
  <si>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</si>
  <si>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</si>
  <si>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</si>
  <si>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</si>
  <si>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</si>
  <si>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</si>
  <si>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</si>
  <si>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</si>
  <si>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</si>
  <si>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</si>
  <si>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</si>
  <si>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</si>
  <si>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</si>
  <si>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</si>
  <si>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</si>
  <si>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</si>
  <si>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</si>
  <si>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</si>
  <si>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</si>
  <si>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</si>
  <si>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</si>
  <si>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</si>
  <si>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</si>
  <si>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</si>
  <si>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</si>
  <si>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</si>
  <si>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</si>
  <si>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</si>
  <si>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</si>
  <si>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</si>
  <si>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</si>
  <si>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</si>
  <si>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</si>
  <si>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</si>
  <si>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</si>
  <si>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</si>
  <si>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</si>
  <si>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</si>
  <si>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</si>
  <si>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</si>
  <si>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</si>
  <si>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</si>
  <si>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</si>
  <si>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</si>
  <si>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</si>
  <si>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</si>
  <si>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</si>
  <si>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</si>
  <si>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</si>
  <si>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</si>
  <si>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</si>
  <si>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</si>
  <si>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</si>
  <si>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</si>
  <si>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</si>
  <si>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</si>
  <si>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</si>
  <si>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</si>
  <si>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</si>
  <si>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</si>
  <si>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</si>
  <si>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</si>
  <si>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</si>
  <si>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</si>
  <si>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</si>
  <si>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</si>
  <si>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</si>
  <si>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</si>
  <si>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</si>
  <si>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</si>
  <si>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</si>
  <si>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</si>
  <si>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</si>
  <si>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</si>
  <si>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</si>
  <si>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</si>
  <si>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</si>
  <si>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</si>
  <si>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</si>
  <si>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</si>
  <si>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</si>
  <si>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</si>
  <si>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</si>
  <si>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</si>
  <si>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</si>
  <si>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</si>
  <si>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</si>
  <si>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</si>
  <si>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</si>
  <si>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</si>
  <si>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</si>
  <si>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</si>
  <si>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</si>
  <si>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</si>
  <si>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</si>
  <si>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</si>
  <si>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</si>
  <si>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</si>
  <si>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</si>
  <si>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</si>
  <si>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</si>
  <si>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</si>
  <si>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</si>
  <si>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</si>
  <si>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</si>
  <si>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</si>
  <si>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</si>
  <si>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</si>
  <si>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</si>
  <si>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</si>
  <si>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</si>
  <si>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</si>
  <si>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</si>
  <si>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</si>
  <si>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</si>
  <si>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</si>
  <si>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</si>
  <si>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</si>
  <si>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</si>
  <si>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</si>
  <si>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</si>
  <si>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</si>
  <si>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</si>
  <si>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</si>
  <si>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</si>
  <si>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</si>
  <si>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</si>
  <si>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</si>
  <si>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</si>
  <si>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</si>
  <si>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</si>
  <si>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</si>
  <si>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</si>
  <si>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</si>
  <si>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</si>
  <si>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</si>
  <si>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</si>
  <si>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</si>
  <si>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</si>
  <si>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</si>
  <si>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</si>
  <si>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</si>
  <si>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</si>
  <si>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</si>
  <si>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</si>
  <si>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</si>
  <si>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</si>
  <si>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</si>
  <si>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</si>
  <si>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</si>
  <si>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</si>
  <si>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</si>
  <si>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</si>
  <si>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</si>
  <si>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</si>
  <si>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</si>
  <si>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</si>
  <si>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</si>
  <si>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</si>
  <si>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</si>
  <si>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</si>
  <si>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</si>
  <si>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</si>
  <si>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</si>
  <si>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</si>
  <si>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</si>
  <si>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</si>
  <si>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</si>
  <si>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</si>
  <si>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</si>
  <si>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</si>
  <si>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</si>
  <si>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</si>
  <si>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</si>
  <si>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</si>
  <si>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</si>
  <si>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</si>
  <si>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</si>
  <si>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</si>
  <si>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</si>
  <si>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</si>
  <si>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</si>
  <si>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</si>
  <si>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</si>
  <si>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</si>
  <si>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</si>
  <si>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</si>
  <si>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</si>
  <si>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</si>
  <si>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</si>
  <si>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</si>
  <si>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</si>
  <si>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</si>
  <si>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</si>
  <si>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</si>
  <si>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</si>
  <si>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</si>
  <si>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</si>
  <si>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</si>
  <si>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</si>
  <si>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</si>
  <si>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</si>
  <si>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</si>
  <si>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</si>
  <si>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</si>
  <si>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</si>
  <si>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</si>
  <si>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</si>
  <si>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</si>
  <si>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</si>
  <si>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</si>
  <si>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</si>
  <si>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</si>
  <si>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</si>
  <si>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</si>
  <si>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</si>
  <si>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</si>
  <si>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</si>
  <si>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</si>
  <si>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</si>
  <si>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</si>
  <si>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</si>
  <si>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</si>
  <si>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</si>
  <si>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</si>
  <si>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</si>
  <si>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</si>
  <si>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</si>
  <si>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</si>
  <si>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</si>
  <si>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</si>
  <si>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</si>
  <si>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</si>
  <si>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</si>
  <si>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</si>
  <si>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</si>
  <si>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</si>
  <si>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</si>
  <si>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</si>
  <si>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</si>
  <si>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</si>
  <si>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</si>
  <si>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</si>
  <si>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</si>
  <si>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</si>
  <si>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</si>
  <si>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</si>
  <si>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</si>
  <si>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</si>
  <si>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</si>
  <si>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</si>
  <si>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</si>
  <si>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</si>
  <si>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</si>
  <si>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</si>
  <si>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</si>
  <si>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</si>
  <si>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</si>
  <si>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</si>
  <si>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</si>
  <si>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</si>
  <si>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</si>
  <si>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</si>
  <si>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</si>
  <si>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</si>
  <si>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</si>
  <si>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</si>
  <si>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</si>
  <si>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</si>
  <si>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</si>
  <si>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</si>
  <si>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</si>
  <si>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</si>
  <si>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</si>
  <si>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</si>
  <si>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</si>
  <si>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</si>
  <si>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</si>
  <si>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</si>
  <si>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</si>
  <si>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</si>
  <si>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</si>
  <si>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</si>
  <si>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</si>
  <si>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</si>
  <si>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</si>
  <si>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</si>
  <si>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</si>
  <si>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</si>
  <si>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</si>
  <si>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</si>
  <si>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</si>
  <si>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</si>
  <si>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</si>
  <si>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</si>
  <si>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</si>
  <si>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</si>
  <si>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</si>
  <si>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</si>
  <si>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</si>
  <si>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</si>
  <si>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</si>
  <si>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</si>
  <si>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</si>
  <si>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</si>
  <si>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</si>
  <si>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</si>
  <si>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</si>
  <si>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</si>
  <si>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</si>
  <si>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</si>
  <si>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</si>
  <si>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</si>
  <si>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</si>
  <si>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</si>
  <si>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</si>
  <si>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</si>
  <si>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</si>
  <si>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</si>
  <si>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</si>
  <si>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</si>
  <si>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</si>
  <si>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</si>
  <si>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</si>
  <si>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</si>
  <si>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</si>
  <si>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</si>
  <si>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</si>
  <si>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</si>
  <si>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</si>
  <si>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</si>
  <si>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</si>
  <si>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</si>
  <si>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</si>
  <si>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</si>
  <si>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</si>
  <si>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</si>
  <si>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</si>
  <si>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</si>
  <si>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</si>
  <si>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</si>
  <si>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</si>
  <si>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</si>
  <si>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</si>
  <si>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</si>
  <si>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</si>
  <si>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</si>
  <si>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</si>
  <si>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</si>
  <si>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</si>
  <si>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</si>
  <si>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</si>
  <si>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</si>
  <si>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</si>
  <si>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</si>
  <si>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</si>
  <si>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</si>
  <si>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</si>
  <si>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</si>
  <si>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</si>
  <si>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</si>
  <si>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</si>
  <si>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</si>
  <si>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</si>
  <si>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</si>
  <si>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</si>
  <si>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</si>
  <si>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</si>
  <si>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</si>
  <si>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</si>
  <si>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</si>
  <si>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</si>
  <si>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</si>
  <si>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</si>
  <si>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</si>
  <si>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</si>
  <si>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</si>
  <si>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</si>
  <si>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</si>
  <si>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</si>
  <si>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</si>
  <si>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</si>
  <si>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</si>
  <si>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</si>
  <si>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</si>
  <si>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</si>
  <si>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</si>
  <si>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</si>
  <si>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</si>
  <si>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</si>
  <si>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</si>
  <si>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</si>
  <si>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</si>
  <si>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</si>
  <si>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</si>
  <si>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</si>
  <si>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</si>
  <si>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</si>
  <si>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</si>
  <si>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</si>
  <si>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</si>
  <si>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</si>
  <si>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</si>
  <si>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</si>
  <si>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</si>
  <si>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</si>
  <si>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</si>
  <si>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</si>
  <si>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</si>
  <si>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</si>
  <si>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</si>
  <si>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</si>
  <si>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</si>
  <si>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</si>
  <si>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</si>
  <si>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</si>
  <si>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</si>
  <si>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</si>
  <si>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</si>
  <si>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</si>
  <si>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</si>
  <si>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</si>
  <si>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</si>
  <si>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</si>
  <si>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</si>
  <si>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</si>
  <si>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</si>
  <si>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</si>
  <si>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</si>
  <si>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</si>
  <si>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</si>
  <si>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</si>
  <si>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</si>
  <si>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</si>
  <si>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</si>
  <si>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</si>
  <si>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</si>
  <si>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</si>
  <si>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</si>
  <si>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</si>
  <si>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</si>
  <si>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</si>
  <si>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</si>
  <si>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</si>
  <si>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</si>
  <si>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</si>
  <si>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</si>
  <si>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</si>
  <si>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</si>
  <si>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</si>
  <si>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</si>
  <si>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</si>
  <si>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</si>
  <si>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</si>
  <si>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</si>
  <si>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</si>
  <si>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</si>
  <si>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</si>
  <si>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</si>
  <si>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</si>
  <si>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</si>
  <si>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</si>
  <si>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</si>
  <si>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</si>
  <si>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</si>
  <si>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</si>
  <si>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</si>
  <si>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</si>
  <si>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</si>
  <si>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</si>
  <si>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</si>
  <si>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</si>
  <si>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</si>
  <si>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</si>
  <si>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</si>
  <si>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</si>
  <si>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</si>
  <si>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</si>
  <si>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</si>
  <si>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</si>
  <si>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</si>
  <si>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</si>
  <si>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</si>
  <si>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</si>
  <si>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</si>
  <si>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</si>
  <si>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</si>
  <si>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</si>
  <si>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</si>
  <si>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</si>
  <si>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</si>
  <si>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</si>
  <si>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</si>
  <si>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</si>
  <si>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</si>
  <si>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</si>
  <si>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</si>
  <si>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</si>
  <si>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</si>
  <si>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</si>
  <si>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</si>
  <si>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</si>
  <si>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</si>
  <si>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</si>
  <si>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</si>
  <si>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</si>
  <si>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</si>
  <si>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</si>
  <si>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</si>
  <si>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</si>
  <si>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</si>
  <si>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</si>
  <si>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</si>
  <si>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</si>
  <si>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</si>
  <si>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</si>
  <si>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</si>
  <si>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</si>
  <si>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</si>
  <si>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</si>
  <si>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</si>
  <si>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</si>
  <si>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</si>
  <si>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</si>
  <si>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</si>
  <si>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</si>
  <si>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</si>
  <si>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</si>
  <si>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</si>
  <si>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</si>
  <si>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</si>
  <si>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</si>
  <si>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</si>
  <si>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</si>
  <si>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</si>
  <si>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</si>
  <si>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</si>
  <si>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</si>
  <si>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</si>
  <si>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</si>
  <si>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</si>
  <si>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</si>
  <si>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</si>
  <si>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</si>
  <si>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</si>
  <si>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</si>
  <si>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</si>
  <si>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</si>
  <si>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</si>
  <si>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</si>
  <si>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</si>
  <si>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</si>
  <si>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</si>
  <si>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</si>
  <si>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</si>
  <si>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</si>
  <si>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</si>
  <si>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</si>
  <si>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</si>
  <si>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</si>
  <si>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</si>
  <si>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</si>
  <si>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</si>
  <si>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</si>
  <si>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</si>
  <si>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</si>
  <si>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</si>
  <si>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</si>
  <si>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</si>
  <si>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</si>
  <si>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</si>
  <si>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</si>
  <si>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</si>
  <si>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</si>
  <si>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</si>
  <si>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</si>
  <si>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</si>
  <si>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</si>
  <si>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</si>
  <si>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</si>
  <si>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</si>
  <si>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</si>
  <si>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</si>
  <si>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</si>
  <si>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</si>
  <si>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</si>
  <si>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</si>
  <si>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</si>
  <si>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</si>
  <si>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</si>
  <si>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</si>
  <si>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</si>
  <si>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</si>
  <si>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</si>
  <si>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</si>
  <si>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</si>
  <si>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</si>
  <si>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</si>
  <si>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</si>
  <si>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</si>
  <si>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</si>
  <si>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</si>
  <si>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</si>
  <si>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</si>
  <si>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</si>
  <si>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</si>
  <si>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</si>
  <si>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</si>
  <si>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</si>
  <si>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</si>
  <si>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</si>
  <si>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</si>
  <si>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</si>
  <si>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</si>
  <si>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</si>
  <si>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</si>
  <si>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</si>
  <si>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</si>
  <si>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</si>
  <si>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</si>
  <si>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</si>
  <si>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</si>
  <si>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</si>
  <si>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</si>
  <si>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</si>
  <si>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</si>
  <si>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</si>
  <si>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</si>
  <si>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</si>
  <si>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</si>
  <si>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</si>
  <si>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</si>
  <si>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</si>
  <si>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</si>
  <si>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</si>
  <si>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</si>
  <si>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</si>
  <si>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</si>
  <si>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</si>
  <si>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</si>
  <si>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</si>
  <si>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</si>
  <si>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</si>
  <si>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</si>
  <si>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</si>
  <si>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</si>
  <si>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</si>
  <si>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</si>
  <si>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</si>
  <si>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</si>
  <si>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</si>
  <si>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</si>
  <si>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</si>
  <si>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</si>
  <si>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</si>
  <si>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</si>
  <si>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</si>
  <si>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</si>
  <si>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</si>
  <si>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</si>
  <si>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</si>
  <si>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</si>
  <si>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</si>
  <si>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</si>
  <si>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</si>
  <si>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</si>
  <si>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</si>
  <si>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</si>
  <si>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</si>
  <si>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</si>
  <si>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</si>
  <si>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</si>
  <si>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</si>
  <si>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</si>
  <si>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</si>
  <si>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</si>
  <si>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</si>
  <si>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</si>
  <si>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</si>
  <si>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</si>
  <si>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</si>
  <si>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</si>
  <si>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</si>
  <si>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</si>
  <si>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</si>
  <si>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</si>
  <si>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</si>
  <si>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</si>
  <si>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</si>
  <si>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</si>
  <si>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</si>
  <si>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</si>
  <si>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</si>
  <si>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</si>
  <si>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</si>
  <si>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</si>
  <si>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</si>
  <si>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</si>
  <si>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</si>
  <si>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</si>
  <si>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</si>
  <si>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</si>
  <si>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</si>
  <si>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</si>
  <si>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</si>
  <si>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</si>
  <si>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</si>
  <si>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</si>
  <si>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</si>
  <si>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</si>
  <si>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</si>
  <si>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</si>
  <si>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</si>
  <si>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</si>
  <si>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</si>
  <si>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</si>
  <si>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</si>
  <si>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</si>
  <si>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</si>
  <si>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</si>
  <si>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</si>
  <si>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</si>
  <si>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</si>
  <si>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</si>
  <si>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</si>
  <si>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</si>
  <si>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</si>
  <si>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</si>
  <si>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</si>
  <si>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</si>
  <si>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</si>
  <si>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</si>
  <si>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</si>
  <si>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</si>
  <si>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</si>
  <si>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</si>
  <si>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</si>
  <si>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</si>
  <si>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</si>
  <si>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</si>
  <si>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</si>
  <si>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</si>
  <si>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</si>
  <si>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</si>
  <si>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</si>
  <si>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</si>
  <si>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</si>
  <si>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</si>
  <si>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</si>
  <si>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</si>
  <si>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</si>
  <si>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</si>
  <si>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</si>
  <si>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</si>
  <si>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</si>
  <si>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</si>
  <si>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</si>
  <si>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</si>
  <si>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</si>
  <si>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</si>
  <si>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</si>
  <si>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</si>
  <si>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</si>
  <si>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</si>
  <si>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</si>
  <si>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</si>
  <si>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</si>
  <si>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</si>
  <si>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</si>
  <si>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</si>
  <si>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</si>
  <si>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</si>
  <si>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</si>
  <si>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</si>
  <si>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</si>
  <si>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</si>
  <si>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</si>
  <si>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</si>
  <si>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</si>
  <si>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</si>
  <si>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</si>
  <si>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</si>
  <si>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</si>
  <si>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</si>
  <si>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</si>
  <si>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</si>
  <si>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</si>
  <si>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</si>
  <si>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</si>
  <si>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</si>
  <si>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</si>
  <si>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</si>
  <si>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</si>
  <si>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</si>
  <si>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</si>
  <si>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</si>
  <si>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</si>
  <si>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</si>
  <si>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</si>
  <si>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</si>
  <si>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</si>
  <si>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</si>
  <si>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</si>
  <si>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</si>
  <si>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</si>
  <si>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</si>
  <si>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</si>
  <si>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</si>
  <si>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</si>
  <si>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</si>
  <si>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</si>
  <si>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</si>
  <si>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</si>
  <si>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</si>
  <si>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</si>
  <si>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</si>
  <si>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</si>
  <si>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</si>
  <si>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</si>
  <si>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</si>
  <si>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</si>
  <si>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</si>
  <si>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</si>
  <si>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</si>
  <si>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</si>
  <si>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</si>
  <si>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</si>
  <si>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</si>
  <si>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</si>
  <si>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</si>
  <si>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</si>
  <si>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</si>
  <si>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</si>
  <si>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</si>
  <si>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</si>
  <si>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</si>
  <si>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</si>
  <si>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</si>
  <si>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</si>
  <si>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</si>
  <si>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</si>
  <si>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</si>
  <si>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</si>
  <si>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</si>
  <si>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</si>
  <si>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</si>
  <si>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</si>
  <si>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</si>
  <si>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</si>
  <si>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</si>
  <si>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</si>
  <si>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</si>
  <si>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</si>
  <si>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</si>
  <si>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</si>
  <si>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</si>
  <si>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</si>
  <si>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</si>
  <si>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</si>
  <si>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</si>
  <si>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</si>
  <si>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</si>
  <si>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</si>
  <si>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</si>
  <si>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</si>
  <si>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</si>
  <si>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</si>
  <si>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</si>
  <si>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</si>
  <si>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</si>
  <si>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</si>
  <si>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</si>
  <si>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</si>
  <si>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</si>
  <si>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</si>
  <si>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</si>
  <si>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</si>
  <si>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</si>
  <si>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</si>
  <si>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</si>
  <si>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</si>
  <si>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</si>
  <si>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</si>
  <si>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</si>
  <si>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</si>
  <si>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</si>
  <si>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</si>
  <si>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</si>
  <si>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</si>
  <si>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</si>
  <si>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</si>
  <si>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</si>
  <si>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</si>
  <si>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</si>
  <si>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</si>
  <si>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</si>
  <si>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</si>
  <si>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</si>
  <si>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</si>
  <si>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</si>
  <si>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</si>
  <si>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</si>
  <si>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</si>
  <si>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</si>
  <si>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</si>
  <si>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</si>
  <si>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</si>
  <si>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</si>
  <si>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</si>
  <si>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</si>
  <si>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</si>
  <si>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</si>
  <si>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</si>
  <si>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</si>
  <si>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</si>
  <si>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</si>
  <si>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</si>
  <si>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</si>
  <si>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</si>
  <si>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</si>
  <si>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</si>
  <si>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</si>
  <si>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</si>
  <si>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</si>
  <si>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</si>
  <si>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</si>
  <si>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</si>
  <si>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</si>
  <si>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</si>
  <si>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</si>
  <si>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</si>
  <si>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</si>
  <si>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</si>
  <si>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</si>
  <si>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</si>
  <si>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</si>
  <si>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</si>
  <si>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</si>
  <si>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</si>
  <si>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</si>
  <si>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</si>
  <si>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</si>
  <si>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</si>
  <si>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</si>
  <si>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</si>
  <si>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</si>
  <si>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</si>
  <si>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</si>
  <si>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</si>
  <si>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</si>
  <si>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</si>
  <si>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</si>
  <si>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</si>
  <si>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</si>
  <si>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</si>
  <si>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</si>
  <si>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</si>
  <si>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</si>
  <si>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</si>
  <si>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</si>
  <si>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</si>
  <si>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</si>
  <si>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</si>
  <si>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</si>
  <si>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</si>
  <si>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</si>
  <si>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</si>
  <si>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</si>
  <si>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</si>
  <si>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</si>
  <si>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</si>
  <si>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</si>
  <si>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</si>
  <si>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</si>
  <si>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</si>
  <si>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</si>
  <si>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</si>
  <si>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</si>
  <si>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</si>
  <si>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</si>
  <si>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</si>
  <si>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</si>
  <si>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</si>
  <si>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</si>
  <si>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</si>
  <si>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</si>
  <si>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</si>
  <si>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</si>
  <si>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</si>
  <si>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</si>
  <si>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</si>
  <si>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</si>
  <si>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</si>
  <si>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</si>
  <si>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</si>
  <si>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</si>
  <si>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</si>
  <si>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</si>
  <si>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</si>
  <si>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</si>
  <si>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</si>
  <si>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</si>
  <si>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</si>
  <si>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</si>
  <si>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</si>
  <si>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</si>
  <si>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</si>
  <si>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</si>
  <si>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</si>
  <si>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</si>
  <si>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</si>
  <si>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</si>
  <si>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</si>
  <si>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</si>
  <si>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</si>
  <si>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</si>
  <si>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</si>
  <si>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</si>
  <si>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</si>
  <si>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</si>
  <si>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</si>
  <si>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</si>
  <si>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</si>
  <si>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</si>
  <si>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</si>
  <si>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</si>
  <si>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</si>
  <si>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</si>
  <si>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</si>
  <si>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</si>
  <si>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</si>
  <si>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</si>
  <si>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</si>
  <si>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</si>
  <si>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</si>
  <si>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</si>
  <si>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</si>
  <si>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</si>
  <si>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</si>
  <si>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</si>
  <si>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</si>
  <si>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</si>
  <si>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</si>
  <si>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</si>
  <si>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</si>
  <si>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</si>
  <si>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</si>
  <si>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</si>
  <si>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</si>
  <si>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</si>
  <si>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</si>
  <si>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</si>
  <si>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</si>
  <si>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</si>
  <si>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</si>
  <si>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</si>
  <si>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</si>
  <si>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</si>
  <si>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</si>
  <si>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</si>
  <si>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</si>
  <si>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</si>
  <si>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</si>
  <si>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</si>
  <si>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</si>
  <si>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</si>
  <si>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</si>
  <si>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</si>
  <si>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</si>
  <si>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</si>
  <si>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</si>
  <si>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</si>
  <si>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</si>
  <si>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</si>
  <si>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</si>
  <si>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</si>
  <si>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</si>
  <si>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</si>
  <si>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</si>
  <si>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</si>
  <si>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</si>
  <si>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</si>
  <si>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</si>
  <si>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</si>
  <si>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</si>
  <si>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</si>
  <si>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</si>
  <si>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</si>
  <si>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</si>
  <si>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</si>
  <si>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</si>
  <si>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</si>
  <si>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</si>
  <si>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</si>
  <si>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</si>
  <si>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</si>
  <si>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</si>
  <si>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</si>
  <si>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</si>
  <si>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</si>
  <si>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</si>
  <si>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</si>
  <si>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</si>
  <si>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</si>
  <si>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</si>
  <si>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</si>
  <si>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</si>
  <si>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</si>
  <si>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</si>
  <si>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</si>
  <si>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</si>
  <si>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</si>
  <si>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</si>
  <si>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</si>
  <si>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</si>
  <si>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</si>
  <si>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</si>
  <si>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</si>
  <si>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</si>
  <si>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</si>
  <si>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</si>
  <si>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</si>
  <si>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</si>
  <si>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</si>
  <si>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</si>
  <si>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</si>
  <si>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</si>
  <si>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</si>
  <si>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</si>
  <si>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</si>
  <si>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</si>
  <si>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</si>
  <si>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</si>
  <si>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</si>
  <si>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</si>
  <si>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</si>
  <si>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</si>
  <si>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</si>
  <si>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</si>
  <si>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</si>
  <si>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</si>
  <si>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</si>
  <si>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</si>
  <si>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</si>
  <si>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</si>
  <si>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</si>
  <si>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</si>
  <si>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</si>
  <si>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</si>
  <si>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</si>
  <si>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</si>
  <si>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</si>
  <si>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</si>
  <si>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</si>
  <si>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</si>
  <si>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</si>
  <si>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</si>
  <si>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</si>
  <si>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</si>
  <si>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</si>
  <si>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</si>
  <si>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</si>
  <si>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</si>
  <si>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</si>
  <si>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</si>
  <si>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</si>
  <si>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</si>
  <si>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</si>
  <si>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</si>
  <si>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</si>
  <si>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</si>
  <si>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</si>
  <si>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</si>
  <si>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</si>
  <si>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</si>
  <si>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</si>
  <si>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</si>
  <si>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</si>
  <si>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</si>
  <si>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</si>
  <si>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</si>
  <si>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</si>
  <si>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</si>
  <si>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</si>
  <si>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</si>
  <si>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</si>
  <si>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</si>
  <si>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</si>
  <si>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</si>
  <si>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</si>
  <si>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</si>
  <si>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</si>
  <si>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</si>
  <si>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</si>
  <si>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</si>
  <si>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</si>
  <si>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</si>
  <si>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</si>
  <si>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</si>
  <si>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</si>
  <si>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</si>
  <si>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</si>
  <si>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</si>
  <si>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</si>
  <si>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</si>
  <si>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</si>
  <si>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</si>
  <si>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</si>
  <si>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</si>
  <si>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</si>
  <si>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</si>
  <si>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</si>
  <si>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</si>
  <si>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</si>
  <si>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</si>
  <si>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</si>
  <si>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</si>
  <si>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</si>
  <si>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</si>
  <si>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</si>
  <si>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</si>
  <si>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</si>
  <si>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</si>
  <si>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</si>
  <si>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</si>
  <si>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</si>
  <si>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</si>
  <si>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</si>
  <si>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</si>
  <si>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</si>
  <si>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</si>
  <si>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</si>
  <si>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</si>
  <si>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</si>
  <si>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</si>
  <si>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</si>
  <si>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</si>
  <si>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</si>
  <si>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</si>
  <si>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</si>
  <si>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</si>
  <si>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</si>
  <si>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</si>
  <si>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</si>
  <si>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</si>
  <si>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</si>
  <si>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</si>
  <si>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</si>
  <si>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</si>
  <si>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</si>
  <si>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</si>
  <si>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</si>
  <si>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</si>
  <si>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</si>
  <si>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</si>
  <si>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</si>
  <si>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</si>
  <si>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</si>
  <si>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</si>
  <si>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</si>
  <si>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</si>
  <si>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</si>
  <si>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</si>
  <si>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</si>
  <si>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</si>
  <si>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</si>
  <si>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</si>
  <si>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</si>
  <si>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</si>
  <si>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</si>
  <si>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</si>
  <si>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</si>
  <si>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</si>
  <si>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</si>
  <si>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</si>
  <si>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</si>
  <si>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</si>
  <si>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</si>
  <si>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</si>
  <si>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</si>
  <si>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</si>
  <si>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</si>
  <si>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</si>
  <si>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</si>
  <si>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</si>
  <si>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</si>
  <si>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</si>
  <si>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</si>
  <si>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</si>
  <si>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</si>
  <si>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</si>
  <si>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</si>
  <si>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</si>
  <si>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</si>
  <si>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</si>
  <si>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</si>
  <si>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</si>
  <si>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</si>
  <si>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</si>
  <si>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</si>
  <si>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</si>
  <si>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</si>
  <si>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</si>
  <si>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</si>
  <si>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</si>
  <si>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</si>
  <si>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</si>
  <si>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</si>
  <si>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</si>
  <si>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</si>
  <si>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</si>
  <si>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</si>
  <si>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</si>
  <si>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</si>
  <si>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</si>
  <si>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</si>
  <si>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</si>
  <si>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</si>
  <si>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</si>
  <si>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</si>
  <si>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</si>
  <si>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</si>
  <si>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</si>
  <si>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</si>
  <si>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</si>
  <si>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</si>
  <si>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</si>
  <si>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</si>
  <si>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</si>
  <si>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</si>
  <si>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</si>
  <si>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</si>
  <si>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</si>
  <si>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</si>
  <si>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</si>
  <si>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</si>
  <si>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</si>
  <si>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</si>
  <si>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</si>
  <si>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</si>
  <si>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</si>
  <si>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</si>
  <si>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</si>
  <si>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</si>
  <si>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</si>
  <si>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</si>
  <si>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</si>
  <si>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</si>
  <si>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</si>
  <si>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</si>
  <si>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</si>
  <si>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</si>
  <si>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</si>
  <si>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</si>
  <si>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</si>
  <si>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</si>
  <si>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</si>
  <si>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</si>
  <si>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</si>
  <si>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</si>
  <si>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</si>
  <si>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</si>
  <si>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</si>
  <si>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</si>
  <si>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</si>
  <si>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</si>
  <si>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</si>
  <si>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</si>
  <si>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</si>
  <si>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</si>
  <si>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</si>
  <si>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</si>
  <si>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</si>
  <si>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</si>
  <si>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</si>
  <si>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</si>
  <si>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</si>
  <si>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</si>
  <si>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</si>
  <si>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</si>
  <si>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</si>
  <si>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</si>
  <si>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</si>
  <si>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</si>
  <si>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</si>
  <si>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</si>
  <si>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</si>
  <si>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</si>
  <si>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</si>
  <si>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</si>
  <si>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</si>
  <si>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</si>
  <si>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</si>
  <si>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</si>
  <si>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</si>
  <si>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</si>
  <si>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</si>
  <si>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</si>
  <si>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</si>
  <si>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</si>
  <si>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</si>
  <si>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</si>
  <si>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</si>
  <si>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</si>
  <si>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</si>
  <si>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</si>
  <si>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</si>
  <si>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</si>
  <si>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</si>
  <si>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</si>
  <si>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</si>
  <si>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</si>
  <si>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</si>
  <si>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</si>
  <si>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</si>
  <si>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</si>
  <si>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</si>
  <si>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</si>
  <si>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</si>
  <si>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</si>
  <si>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</si>
  <si>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</si>
  <si>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</si>
  <si>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</si>
  <si>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</si>
  <si>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</si>
  <si>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</si>
  <si>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</si>
  <si>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</si>
  <si>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</si>
  <si>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</si>
  <si>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</si>
  <si>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</si>
  <si>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</si>
  <si>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</si>
  <si>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</si>
  <si>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</si>
  <si>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</si>
  <si>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</si>
  <si>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</si>
  <si>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</si>
  <si>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</si>
  <si>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</si>
  <si>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</si>
  <si>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</si>
  <si>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</si>
  <si>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</si>
  <si>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</si>
  <si>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</si>
  <si>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</si>
  <si>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</si>
  <si>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</si>
  <si>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</si>
  <si>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</si>
  <si>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</si>
  <si>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</si>
  <si>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</si>
  <si>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</si>
  <si>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</si>
  <si>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</si>
  <si>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</si>
  <si>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</si>
  <si>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</si>
  <si>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</si>
  <si>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</si>
  <si>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</si>
  <si>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</si>
  <si>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</si>
  <si>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</si>
  <si>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</si>
  <si>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</si>
  <si>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</si>
  <si>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</si>
  <si>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</si>
  <si>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</si>
  <si>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</si>
  <si>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</si>
  <si>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</si>
  <si>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</si>
  <si>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</si>
  <si>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</si>
  <si>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</si>
  <si>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</si>
  <si>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</si>
  <si>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</si>
  <si>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</si>
  <si>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</si>
  <si>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</si>
  <si>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</si>
  <si>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</si>
  <si>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</si>
  <si>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</si>
  <si>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</si>
  <si>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</si>
  <si>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</si>
  <si>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</si>
  <si>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</si>
  <si>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</si>
  <si>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</si>
  <si>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</si>
  <si>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</si>
  <si>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</si>
  <si>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</si>
  <si>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</si>
  <si>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</si>
  <si>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</si>
  <si>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</si>
  <si>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</si>
  <si>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</si>
  <si>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</si>
  <si>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</si>
  <si>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</si>
  <si>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</si>
  <si>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</si>
  <si>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</si>
  <si>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</si>
  <si>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</si>
  <si>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</si>
  <si>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</si>
  <si>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</si>
  <si>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</si>
  <si>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</si>
  <si>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</si>
  <si>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</si>
  <si>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</si>
  <si>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</si>
  <si>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</si>
  <si>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</si>
  <si>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</si>
  <si>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</si>
  <si>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</si>
  <si>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</si>
  <si>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</si>
  <si>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</si>
  <si>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</si>
  <si>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</si>
  <si>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</si>
  <si>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</si>
  <si>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</si>
  <si>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</si>
  <si>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</si>
  <si>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</si>
  <si>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</si>
  <si>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</si>
  <si>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</si>
  <si>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</si>
  <si>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</si>
  <si>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</si>
  <si>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</si>
  <si>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</si>
  <si>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</si>
  <si>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</si>
  <si>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</si>
  <si>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</si>
  <si>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</si>
  <si>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</si>
  <si>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</si>
  <si>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</si>
  <si>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</si>
  <si>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</si>
  <si>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</si>
  <si>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</si>
  <si>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</si>
  <si>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</si>
  <si>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</si>
  <si>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</si>
  <si>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</si>
  <si>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</si>
  <si>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</si>
  <si>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</si>
  <si>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</si>
  <si>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</si>
  <si>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</si>
  <si>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</si>
  <si>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</si>
  <si>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</si>
  <si>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</si>
  <si>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</si>
  <si>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</si>
  <si>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</si>
  <si>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</si>
  <si>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</si>
  <si>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</si>
  <si>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</si>
  <si>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</si>
  <si>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</si>
  <si>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</si>
  <si>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</si>
  <si>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</si>
  <si>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</si>
  <si>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</si>
  <si>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</si>
  <si>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</si>
  <si>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</si>
  <si>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</si>
  <si>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</si>
  <si>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</si>
  <si>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</si>
  <si>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</si>
  <si>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</si>
  <si>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</si>
  <si>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</si>
  <si>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</si>
  <si>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</si>
  <si>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</si>
  <si>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</si>
  <si>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</si>
  <si>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</si>
  <si>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</si>
  <si>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</si>
  <si>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</si>
  <si>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</si>
  <si>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</si>
  <si>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</si>
  <si>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</si>
  <si>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</si>
  <si>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</si>
  <si>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</si>
  <si>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</si>
  <si>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</si>
  <si>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</si>
  <si>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</si>
  <si>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</si>
  <si>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</si>
  <si>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</si>
  <si>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</si>
  <si>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</si>
  <si>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</si>
  <si>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</si>
  <si>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</si>
  <si>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</si>
  <si>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</si>
  <si>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</si>
  <si>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</si>
  <si>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</si>
  <si>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</si>
  <si>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</si>
  <si>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</si>
  <si>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</si>
  <si>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</si>
  <si>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</si>
  <si>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</si>
  <si>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</si>
  <si>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</si>
  <si>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</si>
  <si>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</si>
  <si>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</si>
  <si>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</si>
  <si>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</si>
  <si>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</si>
  <si>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</si>
  <si>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</si>
  <si>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</si>
  <si>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</si>
  <si>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</si>
  <si>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</si>
  <si>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</si>
  <si>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</si>
  <si>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</si>
  <si>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</si>
  <si>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</si>
  <si>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</si>
  <si>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</si>
  <si>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</si>
  <si>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</si>
  <si>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</si>
  <si>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</si>
  <si>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</si>
  <si>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</si>
  <si>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</si>
  <si>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</si>
  <si>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</si>
  <si>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</si>
  <si>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</si>
  <si>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</si>
  <si>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</si>
  <si>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</si>
  <si>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</si>
  <si>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</si>
  <si>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</si>
  <si>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</si>
  <si>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</si>
  <si>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</si>
  <si>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</si>
  <si>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</si>
  <si>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</si>
  <si>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</si>
  <si>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</si>
  <si>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</si>
  <si>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</si>
  <si>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</si>
  <si>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</si>
  <si>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</si>
  <si>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</si>
  <si>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</si>
  <si>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</si>
  <si>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</si>
  <si>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</si>
  <si>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</si>
  <si>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</si>
  <si>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</si>
  <si>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</si>
  <si>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</si>
  <si>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</si>
  <si>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</si>
  <si>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</si>
  <si>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</si>
  <si>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</si>
  <si>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</si>
  <si>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</si>
  <si>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</si>
  <si>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</si>
  <si>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</si>
  <si>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</si>
  <si>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</si>
  <si>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</si>
  <si>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</si>
  <si>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</si>
  <si>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</si>
  <si>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</si>
  <si>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</si>
  <si>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</si>
  <si>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</si>
  <si>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</si>
  <si>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</si>
  <si>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</si>
  <si>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</si>
  <si>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</si>
  <si>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</si>
  <si>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</si>
  <si>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</si>
  <si>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</si>
  <si>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</si>
  <si>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</si>
  <si>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</si>
  <si>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</si>
  <si>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</si>
  <si>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</si>
  <si>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</si>
  <si>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</si>
  <si>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</si>
  <si>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</si>
  <si>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</si>
  <si>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</si>
  <si>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</si>
  <si>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</si>
  <si>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</si>
  <si>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</si>
  <si>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</si>
  <si>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</si>
  <si>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</si>
  <si>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</si>
  <si>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</si>
  <si>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</si>
  <si>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</si>
  <si>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</si>
  <si>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</si>
  <si>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</si>
  <si>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</si>
  <si>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</si>
  <si>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</si>
  <si>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</si>
  <si>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</si>
  <si>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</si>
  <si>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</si>
  <si>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</si>
  <si>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</si>
  <si>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</si>
  <si>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</si>
  <si>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</si>
  <si>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</si>
  <si>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</si>
  <si>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</si>
  <si>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</si>
  <si>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</si>
  <si>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</si>
  <si>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</si>
  <si>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</si>
  <si>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</si>
  <si>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</si>
  <si>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</si>
  <si>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</si>
  <si>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</si>
  <si>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</si>
  <si>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</si>
  <si>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</si>
  <si>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</si>
  <si>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</si>
  <si>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</si>
  <si>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</si>
  <si>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</si>
  <si>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</si>
  <si>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</si>
  <si>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</si>
  <si>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</si>
  <si>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</si>
  <si>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</si>
  <si>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</si>
  <si>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</si>
  <si>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</si>
  <si>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</si>
  <si>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</si>
  <si>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</si>
  <si>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</si>
  <si>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</si>
  <si>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</si>
  <si>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</si>
  <si>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</si>
  <si>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</si>
  <si>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</si>
  <si>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</si>
  <si>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</si>
  <si>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</si>
  <si>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</si>
  <si>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</si>
  <si>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</si>
  <si>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</si>
  <si>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</si>
  <si>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</si>
  <si>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</si>
  <si>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</si>
  <si>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</si>
  <si>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</si>
  <si>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</si>
  <si>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</si>
  <si>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</si>
  <si>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</si>
  <si>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</si>
  <si>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</si>
  <si>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</si>
  <si>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</si>
  <si>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</si>
  <si>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</si>
  <si>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</si>
  <si>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</si>
  <si>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</si>
  <si>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</si>
  <si>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</si>
  <si>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</si>
  <si>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</si>
  <si>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</si>
  <si>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</si>
  <si>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</si>
  <si>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</si>
  <si>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</si>
  <si>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</si>
  <si>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</si>
  <si>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</si>
  <si>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</si>
  <si>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</si>
  <si>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</si>
  <si>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</si>
  <si>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</si>
  <si>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</si>
  <si>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</si>
  <si>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</si>
  <si>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</si>
  <si>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</si>
  <si>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</si>
  <si>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</si>
  <si>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</si>
  <si>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</si>
  <si>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</si>
  <si>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</si>
  <si>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</si>
  <si>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</si>
  <si>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</si>
  <si>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</si>
  <si>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</si>
  <si>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</si>
  <si>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</si>
  <si>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</si>
  <si>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</si>
  <si>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</si>
  <si>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</si>
  <si>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</si>
  <si>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</si>
  <si>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</si>
  <si>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</si>
  <si>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</si>
  <si>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</si>
  <si>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</si>
  <si>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</si>
  <si>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</si>
  <si>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</si>
  <si>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</si>
  <si>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</si>
  <si>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</si>
  <si>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</si>
  <si>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</si>
  <si>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</si>
  <si>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</si>
  <si>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</si>
  <si>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</si>
  <si>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</si>
  <si>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</si>
  <si>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</si>
  <si>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</si>
  <si>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</si>
  <si>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</si>
  <si>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</si>
  <si>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</si>
  <si>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</si>
  <si>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</si>
  <si>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</si>
  <si>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</si>
  <si>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</si>
  <si>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</si>
  <si>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</si>
  <si>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</si>
  <si>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</si>
  <si>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</si>
  <si>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</si>
  <si>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</si>
  <si>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</si>
  <si>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</si>
  <si>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</si>
  <si>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</si>
  <si>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</si>
  <si>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</si>
  <si>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</si>
  <si>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</si>
  <si>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</si>
  <si>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</si>
  <si>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</si>
  <si>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</si>
  <si>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</si>
  <si>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</si>
  <si>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</si>
  <si>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</si>
  <si>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</si>
  <si>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</si>
  <si>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</si>
  <si>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</si>
  <si>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</si>
  <si>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</si>
  <si>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</si>
  <si>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</si>
  <si>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</si>
  <si>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</si>
  <si>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</si>
  <si>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</si>
  <si>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</si>
  <si>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</si>
  <si>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</si>
  <si>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</si>
  <si>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</si>
  <si>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</si>
  <si>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</si>
  <si>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</si>
  <si>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</si>
  <si>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</si>
  <si>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</si>
  <si>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</si>
  <si>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</si>
  <si>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</si>
  <si>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</si>
  <si>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</si>
  <si>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</si>
  <si>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</si>
  <si>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</si>
  <si>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</si>
  <si>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</si>
  <si>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</si>
  <si>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</si>
  <si>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</si>
  <si>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</si>
  <si>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</si>
  <si>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</si>
  <si>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</si>
  <si>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</si>
  <si>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</si>
  <si>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</si>
  <si>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</si>
  <si>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</si>
  <si>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</si>
  <si>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</si>
  <si>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</si>
  <si>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</si>
  <si>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</si>
  <si>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</si>
  <si>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</si>
  <si>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</si>
  <si>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</si>
  <si>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</si>
  <si>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</si>
  <si>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</si>
  <si>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</si>
  <si>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</si>
  <si>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</si>
  <si>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</si>
  <si>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</si>
  <si>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</si>
  <si>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</si>
  <si>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</si>
  <si>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</si>
  <si>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</si>
  <si>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</si>
  <si>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</si>
  <si>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</si>
  <si>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</si>
  <si>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</si>
  <si>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</si>
  <si>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</si>
  <si>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</si>
  <si>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</si>
  <si>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</si>
  <si>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</si>
  <si>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</si>
  <si>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</si>
  <si>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</si>
  <si>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</si>
  <si>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</si>
  <si>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</si>
  <si>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</si>
  <si>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</si>
  <si>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</si>
  <si>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</si>
  <si>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</si>
  <si>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</si>
  <si>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</si>
  <si>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</si>
  <si>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</si>
  <si>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</si>
  <si>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</si>
  <si>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</si>
  <si>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</si>
  <si>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</si>
  <si>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</si>
  <si>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</si>
  <si>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</si>
  <si>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</si>
  <si>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</si>
  <si>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</si>
  <si>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</si>
  <si>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</si>
  <si>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</si>
  <si>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</si>
  <si>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</si>
  <si>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</si>
  <si>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</si>
  <si>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</si>
  <si>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</si>
  <si>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</si>
  <si>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</si>
  <si>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</si>
  <si>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</si>
  <si>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</si>
  <si>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</si>
  <si>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</si>
  <si>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</si>
  <si>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</si>
  <si>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</si>
  <si>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</si>
  <si>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</si>
  <si>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</si>
  <si>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</si>
  <si>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</si>
  <si>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</si>
  <si>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</si>
  <si>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</si>
  <si>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</si>
  <si>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</si>
  <si>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</si>
  <si>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</si>
  <si>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</si>
  <si>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</si>
  <si>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</si>
  <si>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</si>
  <si>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</si>
  <si>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</si>
  <si>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</si>
  <si>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</si>
  <si>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</si>
  <si>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</si>
  <si>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</si>
  <si>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</si>
  <si>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</si>
  <si>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</si>
  <si>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</si>
  <si>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</si>
  <si>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</si>
  <si>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</si>
  <si>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</si>
  <si>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</si>
  <si>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</si>
  <si>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</si>
  <si>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</si>
  <si>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</si>
  <si>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</si>
  <si>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</si>
  <si>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</si>
  <si>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</si>
  <si>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</si>
  <si>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</si>
  <si>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</si>
  <si>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</si>
  <si>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</si>
  <si>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</si>
  <si>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</si>
  <si>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</si>
  <si>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</si>
  <si>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</si>
  <si>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</si>
  <si>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</si>
  <si>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</si>
  <si>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</si>
  <si>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</si>
  <si>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</si>
  <si>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</si>
  <si>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</si>
  <si>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</si>
  <si>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</si>
  <si>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</si>
  <si>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</si>
  <si>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</si>
  <si>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</si>
  <si>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</si>
  <si>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</si>
  <si>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</si>
  <si>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</si>
  <si>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</si>
  <si>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</si>
  <si>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</si>
  <si>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</si>
  <si>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</si>
  <si>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</si>
  <si>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</si>
  <si>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</si>
  <si>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</si>
  <si>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</si>
  <si>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</si>
  <si>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</si>
  <si>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</si>
  <si>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</si>
  <si>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</si>
  <si>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</si>
  <si>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</si>
  <si>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</si>
  <si>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</si>
  <si>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</si>
  <si>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</si>
  <si>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</si>
  <si>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</si>
  <si>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</si>
  <si>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</si>
  <si>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</si>
  <si>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</si>
  <si>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</si>
  <si>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</si>
  <si>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</si>
  <si>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</si>
  <si>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</si>
  <si>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</si>
  <si>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</si>
  <si>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</si>
  <si>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</si>
  <si>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</si>
  <si>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</si>
  <si>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</si>
  <si>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</si>
  <si>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</si>
  <si>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</si>
  <si>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</si>
  <si>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</si>
  <si>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</si>
  <si>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</si>
  <si>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</si>
  <si>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</si>
  <si>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</si>
  <si>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</si>
  <si>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</si>
  <si>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</si>
  <si>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</si>
  <si>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</si>
  <si>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</si>
  <si>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</si>
  <si>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</si>
  <si>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</si>
  <si>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</si>
  <si>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</si>
  <si>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</si>
  <si>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</si>
  <si>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</si>
  <si>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</si>
  <si>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</si>
  <si>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</si>
  <si>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</si>
  <si>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</si>
  <si>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</si>
  <si>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</si>
  <si>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</si>
  <si>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</si>
  <si>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</si>
  <si>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</si>
  <si>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</si>
  <si>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</si>
  <si>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</si>
  <si>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</si>
  <si>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</si>
  <si>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</si>
  <si>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</si>
  <si>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</si>
  <si>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</si>
  <si>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</si>
  <si>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</si>
  <si>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</si>
  <si>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</si>
  <si>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</si>
  <si>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</si>
  <si>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</si>
  <si>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</si>
  <si>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</si>
  <si>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</si>
  <si>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</si>
  <si>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</si>
  <si>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</si>
  <si>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</si>
  <si>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</si>
  <si>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</si>
  <si>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</si>
  <si>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</si>
  <si>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</si>
  <si>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</si>
  <si>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</si>
  <si>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</si>
  <si>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</si>
  <si>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</si>
  <si>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</si>
  <si>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</si>
  <si>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</si>
  <si>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</si>
  <si>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</si>
  <si>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</si>
  <si>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</si>
  <si>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</si>
  <si>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</si>
  <si>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</si>
  <si>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</si>
  <si>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</si>
  <si>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</si>
  <si>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</si>
  <si>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</si>
  <si>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</si>
  <si>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</si>
  <si>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</si>
  <si>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</si>
  <si>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</si>
  <si>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</si>
  <si>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</si>
  <si>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</si>
  <si>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</si>
  <si>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</si>
  <si>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</si>
  <si>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</si>
  <si>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</si>
  <si>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</si>
  <si>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</si>
  <si>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</si>
  <si>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</si>
  <si>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</si>
  <si>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</si>
  <si>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</si>
  <si>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</si>
  <si>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</si>
  <si>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</si>
  <si>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</si>
  <si>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</si>
  <si>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</si>
  <si>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</si>
  <si>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</si>
  <si>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</si>
  <si>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</si>
  <si>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</si>
  <si>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</si>
  <si>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</si>
  <si>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</si>
  <si>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</si>
  <si>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</si>
  <si>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</si>
  <si>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</si>
  <si>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</si>
  <si>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</si>
  <si>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</si>
  <si>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</si>
  <si>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</si>
  <si>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</si>
  <si>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</si>
  <si>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</si>
  <si>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</si>
  <si>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</si>
  <si>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</si>
  <si>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</si>
  <si>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</si>
  <si>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</si>
  <si>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</si>
  <si>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</si>
  <si>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</si>
  <si>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</si>
  <si>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</si>
  <si>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</si>
  <si>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</si>
  <si>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</si>
  <si>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</si>
  <si>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</si>
  <si>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</si>
  <si>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</si>
  <si>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</si>
  <si>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</si>
  <si>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</si>
  <si>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</si>
  <si>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</si>
  <si>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</si>
  <si>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</si>
  <si>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</si>
  <si>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</si>
  <si>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</si>
  <si>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</si>
  <si>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</si>
  <si>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</si>
  <si>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</si>
  <si>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</si>
  <si>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</si>
  <si>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</si>
  <si>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</si>
  <si>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</si>
  <si>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</si>
  <si>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</si>
  <si>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</si>
  <si>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</si>
  <si>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</si>
  <si>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</si>
  <si>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</si>
  <si>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</si>
  <si>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</si>
  <si>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</si>
  <si>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</si>
  <si>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</si>
  <si>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</si>
  <si>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</si>
  <si>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</si>
  <si>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</si>
  <si>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</si>
  <si>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</si>
  <si>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</si>
  <si>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</si>
  <si>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</si>
  <si>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</si>
  <si>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</si>
  <si>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</si>
  <si>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</si>
  <si>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</si>
  <si>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</si>
  <si>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</si>
  <si>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</si>
  <si>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</si>
  <si>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</si>
  <si>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</si>
  <si>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</si>
  <si>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</si>
  <si>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</si>
  <si>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</si>
  <si>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</si>
  <si>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</si>
  <si>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</si>
  <si>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</si>
  <si>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</si>
  <si>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</si>
  <si>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</si>
  <si>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</si>
  <si>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</si>
  <si>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</si>
  <si>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</si>
  <si>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</si>
  <si>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</si>
  <si>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</si>
  <si>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</si>
  <si>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</si>
  <si>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</si>
  <si>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</si>
  <si>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</si>
  <si>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</si>
  <si>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</si>
  <si>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</si>
  <si>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</si>
  <si>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</si>
  <si>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</si>
  <si>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</si>
  <si>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</si>
  <si>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</si>
  <si>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</si>
  <si>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</si>
  <si>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</si>
  <si>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</si>
  <si>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</si>
  <si>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</si>
  <si>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</si>
  <si>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</si>
  <si>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</si>
  <si>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</si>
  <si>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</si>
  <si>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</si>
  <si>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</si>
  <si>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</si>
  <si>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</si>
  <si>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</si>
  <si>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</si>
  <si>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</si>
  <si>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</si>
  <si>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</si>
  <si>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</si>
  <si>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</si>
  <si>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</si>
  <si>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</si>
  <si>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</si>
  <si>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</si>
  <si>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</si>
  <si>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</si>
  <si>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</si>
  <si>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</si>
  <si>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</si>
  <si>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</si>
  <si>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</si>
  <si>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</si>
  <si>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</si>
  <si>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</si>
  <si>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</si>
  <si>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</si>
  <si>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</si>
  <si>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</si>
  <si>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</si>
  <si>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</si>
  <si>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</si>
  <si>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</si>
  <si>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</si>
  <si>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</si>
  <si>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</si>
  <si>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</si>
  <si>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</si>
  <si>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</si>
  <si>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</si>
  <si>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</si>
  <si>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</si>
  <si>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</si>
  <si>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</si>
  <si>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</si>
  <si>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</si>
  <si>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</si>
  <si>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</si>
  <si>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</si>
  <si>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</si>
  <si>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</si>
  <si>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</si>
  <si>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</si>
  <si>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</si>
  <si>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</si>
  <si>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</si>
  <si>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</si>
  <si>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</si>
  <si>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</si>
  <si>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</si>
  <si>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</si>
  <si>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</si>
  <si>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</si>
  <si>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</si>
  <si>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</si>
  <si>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</si>
  <si>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</si>
  <si>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</si>
  <si>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</si>
  <si>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</si>
  <si>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</si>
  <si>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</si>
  <si>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</si>
  <si>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</si>
  <si>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</si>
  <si>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</si>
  <si>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</si>
  <si>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</si>
  <si>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</si>
  <si>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</si>
  <si>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</si>
  <si>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</si>
  <si>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</si>
  <si>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</si>
  <si>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</si>
  <si>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</si>
  <si>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</si>
  <si>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</si>
  <si>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</si>
  <si>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</si>
  <si>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</si>
  <si>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</si>
  <si>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</si>
  <si>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</si>
  <si>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</si>
  <si>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</si>
  <si>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</si>
  <si>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</si>
  <si>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</si>
  <si>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</si>
  <si>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</si>
  <si>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</si>
  <si>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</si>
  <si>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</si>
  <si>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</si>
  <si>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</si>
  <si>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</si>
  <si>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</si>
  <si>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</si>
  <si>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</si>
  <si>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</si>
  <si>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</si>
  <si>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</si>
  <si>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</si>
  <si>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</si>
  <si>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</si>
  <si>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</si>
  <si>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</si>
  <si>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</si>
  <si>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</si>
  <si>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</si>
  <si>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</si>
  <si>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</si>
  <si>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</si>
  <si>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</si>
  <si>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</si>
  <si>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</si>
  <si>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</si>
  <si>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</si>
  <si>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</si>
  <si>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</si>
  <si>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</si>
  <si>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</si>
  <si>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</si>
  <si>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</si>
  <si>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</si>
  <si>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</si>
  <si>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</si>
  <si>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</si>
  <si>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</si>
  <si>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</si>
  <si>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</si>
  <si>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</si>
  <si>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</si>
  <si>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</si>
  <si>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</si>
  <si>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</si>
  <si>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</si>
  <si>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</si>
  <si>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</si>
  <si>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</si>
  <si>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</si>
  <si>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</si>
  <si>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</si>
  <si>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</si>
  <si>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</si>
  <si>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</si>
  <si>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</si>
  <si>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</si>
  <si>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</si>
  <si>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</si>
  <si>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</si>
  <si>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</si>
  <si>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</si>
  <si>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</si>
  <si>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</si>
  <si>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</si>
  <si>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</si>
  <si>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</si>
  <si>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</si>
  <si>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</si>
  <si>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</si>
  <si>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</si>
  <si>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</si>
  <si>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</si>
  <si>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</si>
  <si>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</si>
  <si>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</si>
  <si>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</si>
  <si>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</si>
  <si>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</si>
  <si>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</si>
  <si>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</si>
  <si>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</si>
  <si>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</si>
  <si>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</si>
  <si>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</si>
  <si>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</si>
  <si>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</si>
  <si>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</si>
  <si>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</si>
  <si>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</si>
  <si>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</si>
  <si>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</si>
  <si>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</si>
  <si>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</si>
  <si>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</si>
  <si>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</si>
  <si>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</si>
  <si>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</si>
  <si>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</si>
  <si>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</si>
  <si>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</si>
  <si>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</si>
  <si>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</si>
  <si>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</si>
  <si>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</si>
  <si>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</si>
  <si>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</si>
  <si>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</si>
  <si>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</si>
  <si>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</si>
  <si>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</si>
  <si>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</si>
  <si>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</si>
  <si>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</si>
  <si>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</si>
  <si>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</si>
  <si>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</si>
  <si>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</si>
  <si>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</si>
  <si>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</si>
  <si>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</si>
  <si>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</si>
  <si>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</si>
  <si>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</si>
  <si>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</si>
  <si>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</si>
  <si>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</si>
  <si>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</si>
  <si>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</si>
  <si>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</si>
  <si>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</si>
  <si>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</si>
  <si>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</si>
  <si>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</si>
  <si>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</si>
  <si>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</si>
  <si>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</si>
  <si>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</si>
  <si>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</si>
  <si>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</si>
  <si>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</si>
  <si>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</si>
  <si>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</si>
  <si>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</si>
  <si>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</si>
  <si>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</si>
  <si>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</si>
  <si>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</si>
  <si>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</si>
  <si>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</si>
  <si>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</si>
  <si>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</si>
  <si>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</si>
  <si>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</si>
  <si>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</si>
  <si>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</si>
  <si>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</si>
  <si>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</si>
  <si>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</si>
  <si>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</si>
  <si>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</si>
  <si>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</si>
  <si>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</si>
  <si>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</si>
  <si>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</si>
  <si>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</si>
  <si>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</si>
  <si>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</si>
  <si>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</si>
  <si>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</si>
  <si>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</si>
  <si>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</si>
  <si>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</si>
  <si>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</si>
  <si>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</si>
  <si>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</si>
  <si>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</si>
  <si>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</si>
  <si>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</si>
  <si>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</si>
  <si>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</si>
  <si>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</si>
  <si>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</si>
  <si>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</si>
  <si>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</si>
  <si>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</si>
  <si>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</si>
  <si>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</si>
  <si>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</si>
  <si>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</si>
  <si>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</si>
  <si>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</si>
  <si>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</si>
  <si>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</si>
  <si>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</si>
  <si>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</si>
  <si>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</si>
  <si>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</si>
  <si>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</si>
  <si>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</si>
  <si>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</si>
  <si>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</si>
  <si>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</si>
  <si>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</si>
  <si>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</si>
  <si>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</si>
  <si>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</si>
  <si>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</si>
  <si>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</si>
  <si>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</si>
  <si>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</si>
  <si>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</si>
  <si>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</si>
  <si>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</si>
  <si>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</si>
  <si>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</si>
  <si>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</si>
  <si>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</si>
  <si>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</si>
  <si>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</si>
  <si>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</si>
  <si>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</si>
  <si>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</si>
  <si>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</si>
  <si>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</si>
  <si>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</si>
  <si>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</si>
  <si>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</si>
  <si>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</si>
  <si>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</si>
  <si>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</si>
  <si>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</si>
  <si>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</si>
  <si>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</si>
  <si>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</si>
  <si>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</si>
  <si>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</si>
  <si>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</si>
  <si>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</si>
  <si>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</si>
  <si>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</si>
  <si>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</si>
  <si>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</si>
  <si>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</si>
  <si>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</si>
  <si>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</si>
  <si>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</si>
  <si>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</si>
  <si>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</si>
  <si>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</si>
  <si>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</si>
  <si>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</si>
  <si>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</si>
  <si>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</si>
  <si>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</si>
  <si>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</si>
  <si>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</si>
  <si>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</si>
  <si>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</si>
  <si>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</si>
  <si>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</si>
  <si>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</si>
  <si>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</si>
  <si>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</si>
  <si>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</si>
  <si>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</si>
  <si>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</si>
  <si>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</si>
  <si>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</si>
  <si>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</si>
  <si>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</si>
  <si>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</si>
  <si>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</si>
  <si>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</si>
  <si>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</si>
  <si>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</si>
  <si>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</si>
  <si>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</si>
  <si>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</si>
  <si>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</si>
  <si>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</si>
  <si>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</si>
  <si>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</si>
  <si>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</si>
  <si>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</si>
  <si>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</si>
  <si>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</si>
  <si>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</si>
  <si>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</si>
  <si>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</si>
  <si>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</si>
  <si>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</si>
  <si>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</si>
  <si>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</si>
  <si>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</si>
  <si>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</si>
  <si>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</si>
  <si>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</si>
  <si>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</si>
  <si>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</si>
  <si>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</si>
  <si>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</si>
  <si>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</si>
  <si>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</si>
  <si>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</si>
  <si>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</si>
  <si>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</si>
  <si>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</si>
  <si>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</si>
  <si>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</si>
  <si>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</si>
  <si>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</si>
  <si>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</si>
  <si>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</si>
  <si>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</si>
  <si>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</si>
  <si>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</si>
  <si>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</si>
  <si>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</si>
  <si>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</si>
  <si>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</si>
  <si>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</si>
  <si>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</si>
  <si>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</si>
  <si>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</si>
  <si>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</si>
  <si>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</si>
  <si>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</si>
  <si>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</si>
  <si>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</si>
  <si>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</si>
  <si>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</si>
  <si>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</si>
  <si>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</si>
  <si>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</si>
  <si>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</si>
  <si>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</si>
  <si>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</si>
  <si>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</si>
  <si>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</si>
  <si>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</si>
  <si>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</si>
  <si>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</si>
  <si>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</si>
  <si>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</si>
  <si>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</si>
  <si>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</si>
  <si>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</si>
  <si>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</si>
  <si>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</si>
  <si>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</si>
  <si>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</si>
  <si>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</si>
  <si>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</si>
  <si>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</si>
  <si>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</si>
  <si>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</si>
  <si>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</si>
  <si>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</si>
  <si>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</si>
  <si>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</si>
  <si>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</si>
  <si>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</si>
  <si>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</si>
  <si>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</si>
  <si>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</si>
  <si>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</si>
  <si>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</si>
  <si>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</si>
  <si>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</si>
  <si>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</si>
  <si>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</si>
  <si>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</si>
  <si>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</si>
  <si>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</si>
  <si>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</si>
  <si>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</si>
  <si>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</si>
  <si>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</si>
  <si>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</si>
  <si>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</si>
  <si>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</si>
  <si>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</si>
  <si>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</si>
  <si>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</si>
  <si>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</si>
  <si>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</si>
  <si>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</si>
  <si>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</si>
  <si>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</si>
  <si>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</si>
  <si>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</si>
  <si>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</si>
  <si>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</si>
  <si>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</si>
  <si>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</si>
  <si>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</si>
  <si>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</si>
  <si>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</si>
  <si>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</si>
  <si>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</si>
  <si>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</si>
  <si>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</si>
  <si>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</si>
  <si>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</si>
  <si>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</si>
  <si>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</si>
  <si>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</si>
  <si>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</si>
  <si>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</si>
  <si>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</si>
  <si>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</si>
  <si>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</si>
  <si>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</si>
  <si>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</si>
  <si>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</si>
  <si>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</si>
  <si>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</si>
  <si>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</si>
  <si>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</si>
  <si>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</si>
  <si>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</si>
  <si>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</si>
  <si>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</si>
  <si>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</si>
  <si>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</si>
  <si>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</si>
  <si>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</si>
  <si>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</si>
  <si>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</si>
  <si>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</si>
  <si>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</si>
  <si>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</si>
  <si>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</si>
  <si>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</si>
  <si>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</si>
  <si>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</si>
  <si>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</si>
  <si>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</si>
  <si>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</si>
  <si>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</si>
  <si>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</si>
  <si>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</si>
  <si>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</si>
  <si>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</si>
  <si>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</si>
  <si>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</si>
  <si>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</si>
  <si>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</si>
  <si>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</si>
  <si>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</si>
  <si>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</si>
  <si>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</si>
  <si>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</si>
  <si>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</si>
  <si>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</si>
  <si>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</si>
  <si>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</si>
  <si>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</si>
  <si>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</si>
  <si>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</si>
  <si>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</si>
  <si>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</si>
  <si>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</si>
  <si>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</si>
  <si>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</si>
  <si>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</si>
  <si>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</si>
  <si>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</si>
  <si>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</si>
  <si>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</si>
  <si>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</si>
  <si>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</si>
  <si>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</si>
  <si>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</si>
  <si>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</si>
  <si>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</si>
  <si>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</si>
  <si>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</si>
  <si>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</si>
  <si>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</si>
  <si>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</si>
  <si>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</si>
  <si>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</si>
  <si>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</si>
  <si>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</si>
  <si>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</si>
  <si>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</si>
  <si>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</si>
  <si>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</si>
  <si>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</si>
  <si>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</si>
  <si>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</si>
  <si>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</si>
  <si>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</si>
  <si>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</si>
  <si>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</si>
  <si>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</si>
  <si>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</si>
  <si>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</si>
  <si>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</si>
  <si>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</si>
  <si>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</si>
  <si>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</si>
  <si>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</si>
  <si>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</si>
  <si>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</si>
  <si>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</si>
  <si>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</si>
  <si>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</si>
  <si>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</si>
  <si>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</si>
  <si>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</si>
  <si>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</si>
  <si>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</si>
  <si>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</si>
  <si>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</si>
  <si>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</si>
  <si>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</si>
  <si>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</si>
  <si>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</si>
  <si>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</si>
  <si>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</si>
  <si>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</si>
  <si>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</si>
  <si>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</si>
  <si>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</si>
  <si>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</si>
  <si>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</si>
  <si>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</si>
  <si>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</si>
  <si>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</si>
  <si>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</si>
  <si>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</si>
  <si>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</si>
  <si>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</si>
  <si>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</si>
  <si>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</si>
  <si>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</si>
  <si>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</si>
  <si>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</si>
  <si>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</si>
  <si>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</si>
  <si>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</si>
  <si>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</si>
  <si>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</si>
  <si>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</si>
  <si>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</si>
  <si>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</si>
  <si>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</si>
  <si>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</si>
  <si>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</si>
  <si>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</si>
  <si>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</si>
  <si>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</si>
  <si>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</si>
  <si>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</si>
  <si>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</si>
  <si>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</si>
  <si>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</si>
  <si>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</si>
  <si>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</si>
  <si>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</si>
  <si>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</si>
  <si>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</si>
  <si>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</si>
  <si>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</si>
  <si>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</si>
  <si>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</si>
  <si>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</si>
  <si>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</si>
  <si>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</si>
  <si>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</si>
  <si>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</si>
  <si>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</si>
  <si>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</si>
  <si>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</si>
  <si>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</si>
  <si>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</si>
  <si>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</si>
  <si>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</si>
  <si>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</si>
  <si>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</si>
  <si>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</si>
  <si>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</si>
  <si>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</si>
  <si>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</si>
  <si>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</si>
  <si>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</si>
  <si>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</si>
  <si>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</si>
  <si>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</si>
  <si>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</si>
  <si>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</si>
  <si>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</si>
  <si>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</si>
  <si>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</si>
  <si>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</si>
  <si>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</si>
  <si>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</si>
  <si>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</si>
  <si>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</si>
  <si>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</si>
  <si>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</si>
  <si>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</si>
  <si>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</si>
  <si>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</si>
  <si>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</si>
  <si>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</si>
  <si>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</si>
  <si>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</si>
  <si>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</si>
  <si>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</si>
  <si>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</si>
  <si>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</si>
  <si>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</si>
  <si>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</si>
  <si>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</si>
  <si>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</si>
  <si>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</si>
  <si>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</si>
  <si>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</si>
  <si>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</si>
  <si>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</si>
  <si>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</si>
  <si>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</si>
  <si>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</si>
  <si>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</si>
  <si>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</si>
  <si>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</si>
  <si>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</si>
  <si>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</si>
  <si>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</si>
  <si>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</si>
  <si>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</si>
  <si>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</si>
  <si>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</si>
  <si>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</si>
  <si>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</si>
  <si>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</si>
  <si>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</si>
  <si>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</si>
  <si>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</si>
  <si>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</si>
  <si>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</si>
  <si>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</si>
  <si>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</si>
  <si>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</si>
  <si>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</si>
  <si>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</si>
  <si>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</si>
  <si>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</si>
  <si>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</si>
  <si>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</si>
  <si>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</si>
  <si>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</si>
  <si>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</si>
  <si>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</si>
  <si>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</si>
  <si>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</si>
  <si>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</si>
  <si>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</si>
  <si>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</si>
  <si>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</si>
  <si>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</si>
  <si>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</si>
  <si>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</si>
  <si>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</si>
  <si>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</si>
  <si>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</si>
  <si>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</si>
  <si>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</si>
  <si>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</si>
  <si>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</si>
  <si>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</si>
  <si>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</si>
  <si>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</si>
  <si>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</si>
  <si>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</si>
  <si>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</si>
  <si>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</si>
  <si>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</si>
  <si>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</si>
  <si>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</si>
  <si>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</si>
  <si>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</si>
  <si>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</si>
  <si>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</si>
  <si>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</si>
  <si>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</si>
  <si>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</si>
  <si>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</si>
  <si>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</si>
  <si>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</si>
  <si>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</si>
  <si>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</si>
  <si>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</si>
  <si>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</si>
  <si>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</si>
  <si>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</si>
  <si>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</si>
  <si>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</si>
  <si>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</si>
  <si>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</si>
  <si>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</si>
  <si>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</si>
  <si>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</si>
  <si>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</si>
  <si>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</si>
  <si>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</si>
  <si>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</si>
  <si>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</si>
  <si>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</si>
  <si>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</si>
  <si>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</si>
  <si>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</si>
  <si>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</si>
  <si>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</si>
  <si>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</si>
  <si>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</si>
  <si>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</si>
  <si>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</si>
  <si>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</si>
  <si>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</si>
  <si>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</si>
  <si>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</si>
  <si>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</si>
  <si>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</si>
  <si>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</si>
  <si>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</si>
  <si>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</si>
  <si>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</si>
  <si>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</si>
  <si>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</si>
  <si>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</si>
  <si>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</si>
  <si>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</si>
  <si>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</si>
  <si>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</si>
  <si>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</si>
  <si>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</si>
  <si>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</si>
  <si>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</si>
  <si>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</si>
  <si>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</si>
  <si>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</si>
  <si>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</si>
  <si>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</si>
  <si>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</si>
  <si>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</si>
  <si>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</si>
  <si>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</si>
  <si>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</si>
  <si>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</si>
  <si>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</si>
  <si>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</si>
  <si>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</si>
  <si>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</si>
  <si>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</si>
  <si>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</si>
  <si>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</si>
  <si>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</si>
  <si>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</si>
  <si>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</si>
  <si>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</si>
  <si>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</si>
  <si>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</si>
  <si>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</si>
  <si>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</si>
  <si>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</si>
  <si>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</si>
  <si>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</si>
  <si>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</si>
  <si>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</si>
  <si>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</si>
  <si>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</si>
  <si>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</si>
  <si>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</si>
  <si>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</si>
  <si>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</si>
  <si>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</si>
  <si>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</si>
  <si>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</si>
  <si>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</si>
  <si>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</si>
  <si>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</si>
  <si>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</si>
  <si>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</si>
  <si>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</si>
  <si>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</si>
  <si>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</si>
  <si>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</si>
  <si>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</si>
  <si>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</si>
  <si>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</si>
  <si>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</si>
  <si>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</si>
  <si>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</si>
  <si>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</si>
  <si>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</si>
  <si>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</si>
  <si>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</si>
  <si>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</si>
  <si>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</si>
  <si>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</si>
  <si>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</si>
  <si>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</si>
  <si>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</si>
  <si>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</si>
  <si>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</si>
  <si>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</si>
  <si>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</si>
  <si>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</si>
  <si>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</si>
  <si>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</si>
  <si>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</si>
  <si>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</si>
  <si>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</si>
  <si>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</si>
  <si>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</si>
  <si>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</si>
  <si>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</si>
  <si>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</si>
  <si>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</si>
  <si>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</si>
  <si>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</si>
  <si>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</si>
  <si>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</si>
  <si>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</si>
  <si>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</si>
  <si>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</si>
  <si>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</si>
  <si>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</si>
  <si>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</si>
  <si>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</si>
  <si>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</si>
  <si>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</si>
  <si>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</si>
  <si>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</si>
  <si>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</si>
  <si>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</si>
  <si>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</si>
  <si>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</si>
  <si>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</si>
  <si>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</si>
  <si>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</si>
  <si>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</si>
  <si>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</si>
  <si>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</si>
  <si>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</si>
  <si>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</si>
  <si>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</si>
  <si>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</si>
  <si>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</si>
  <si>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</si>
  <si>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</si>
  <si>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</si>
  <si>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</si>
  <si>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</si>
  <si>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</si>
  <si>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</si>
  <si>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</si>
  <si>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</si>
  <si>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</si>
  <si>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</si>
  <si>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</si>
  <si>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</si>
  <si>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</si>
  <si>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</si>
  <si>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</si>
  <si>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</si>
  <si>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</si>
  <si>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</si>
  <si>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</si>
  <si>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</si>
  <si>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</si>
  <si>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</si>
  <si>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</si>
  <si>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</si>
  <si>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</si>
  <si>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</si>
  <si>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</si>
  <si>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</si>
  <si>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</si>
  <si>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</si>
  <si>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</si>
  <si>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</si>
  <si>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</si>
  <si>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</si>
  <si>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</si>
  <si>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</si>
  <si>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</si>
  <si>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</si>
  <si>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</si>
  <si>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</si>
  <si>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</si>
  <si>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</si>
  <si>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</si>
  <si>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</si>
  <si>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</si>
  <si>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</si>
  <si>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</si>
  <si>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</si>
  <si>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</si>
  <si>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</si>
  <si>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</si>
  <si>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</si>
  <si>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</si>
  <si>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</si>
  <si>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</si>
  <si>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</si>
  <si>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</si>
  <si>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</si>
  <si>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</si>
  <si>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</si>
  <si>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</si>
  <si>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</si>
  <si>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</si>
  <si>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</si>
  <si>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</si>
  <si>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</si>
  <si>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</si>
  <si>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</si>
  <si>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</si>
  <si>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</si>
  <si>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</si>
  <si>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</si>
  <si>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</si>
  <si>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</si>
  <si>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</si>
  <si>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</si>
  <si>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</si>
  <si>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</si>
  <si>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</si>
  <si>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</si>
  <si>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</si>
  <si>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</si>
  <si>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</si>
  <si>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</si>
  <si>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</si>
  <si>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</si>
  <si>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</si>
  <si>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</si>
  <si>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</si>
  <si>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</si>
  <si>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</si>
  <si>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</si>
  <si>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</si>
  <si>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</si>
  <si>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</si>
  <si>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</si>
  <si>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</si>
  <si>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</si>
  <si>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</si>
  <si>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</si>
  <si>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</si>
  <si>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</si>
  <si>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</si>
  <si>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</si>
  <si>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</si>
  <si>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</si>
  <si>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</si>
  <si>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</si>
  <si>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</si>
  <si>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</si>
  <si>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</si>
  <si>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</si>
  <si>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</si>
  <si>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</si>
  <si>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</si>
  <si>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</si>
  <si>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</si>
  <si>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</si>
  <si>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</si>
  <si>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</si>
  <si>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</si>
  <si>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</si>
  <si>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</si>
  <si>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</si>
  <si>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</si>
  <si>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</si>
  <si>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</si>
  <si>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</si>
  <si>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</si>
  <si>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</si>
  <si>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</si>
  <si>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</si>
  <si>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</si>
  <si>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</si>
  <si>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</si>
  <si>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</si>
  <si>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</si>
  <si>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</si>
  <si>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</si>
  <si>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</si>
  <si>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</si>
  <si>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</si>
  <si>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</si>
  <si>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</si>
  <si>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</si>
  <si>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</si>
  <si>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</si>
  <si>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</si>
  <si>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</si>
  <si>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</si>
  <si>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</si>
  <si>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</si>
  <si>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</si>
  <si>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</si>
  <si>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</si>
  <si>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</si>
  <si>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</si>
  <si>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</si>
  <si>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</si>
  <si>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</si>
  <si>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</si>
  <si>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</si>
  <si>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</si>
  <si>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</si>
  <si>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</si>
  <si>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</si>
  <si>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</si>
  <si>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</si>
  <si>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</si>
  <si>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</si>
  <si>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</si>
  <si>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</si>
  <si>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</si>
  <si>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</si>
  <si>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</si>
  <si>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</si>
  <si>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</si>
  <si>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</si>
  <si>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</si>
  <si>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</si>
  <si>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</si>
  <si>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</si>
  <si>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</si>
  <si>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</si>
  <si>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</si>
  <si>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</si>
  <si>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</si>
  <si>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</si>
  <si>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</si>
  <si>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</si>
  <si>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</si>
  <si>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</si>
  <si>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</si>
  <si>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</si>
  <si>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</si>
  <si>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</si>
  <si>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</si>
  <si>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</si>
  <si>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</si>
  <si>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</si>
  <si>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</si>
  <si>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</si>
  <si>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</si>
  <si>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</si>
  <si>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</si>
  <si>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</si>
  <si>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</si>
  <si>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</si>
  <si>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</si>
  <si>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</si>
  <si>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</si>
  <si>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</si>
  <si>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</si>
  <si>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</si>
  <si>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</si>
  <si>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</si>
  <si>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</si>
  <si>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</si>
  <si>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</si>
  <si>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</si>
  <si>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</si>
  <si>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</si>
  <si>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</si>
  <si>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</si>
  <si>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</si>
  <si>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</si>
  <si>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</si>
  <si>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</si>
  <si>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</si>
  <si>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</si>
  <si>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</si>
  <si>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</si>
  <si>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</si>
  <si>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</si>
  <si>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</si>
  <si>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</si>
  <si>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</si>
  <si>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</si>
  <si>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</si>
  <si>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</si>
  <si>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</si>
  <si>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</si>
  <si>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</si>
  <si>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</si>
  <si>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</si>
  <si>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</si>
  <si>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</si>
  <si>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</si>
  <si>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</si>
  <si>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</si>
  <si>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</si>
  <si>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</si>
  <si>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</si>
  <si>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</si>
  <si>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</si>
  <si>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</si>
  <si>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</si>
  <si>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</si>
  <si>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</si>
  <si>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</si>
  <si>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</si>
  <si>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</si>
  <si>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</si>
  <si>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</si>
  <si>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</si>
  <si>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</si>
  <si>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</si>
  <si>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</si>
  <si>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</si>
  <si>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</si>
  <si>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</si>
  <si>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</si>
  <si>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</si>
  <si>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</si>
  <si>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</si>
  <si>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</si>
  <si>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</si>
  <si>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</si>
  <si>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</si>
  <si>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</si>
  <si>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</si>
  <si>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</si>
  <si>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</si>
  <si>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</si>
  <si>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</si>
  <si>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</si>
  <si>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</si>
  <si>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</si>
  <si>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</si>
  <si>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</si>
  <si>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</si>
  <si>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</si>
  <si>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</si>
  <si>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</si>
  <si>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</si>
  <si>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</si>
  <si>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</si>
  <si>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</si>
  <si>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</si>
  <si>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</si>
  <si>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</si>
  <si>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</si>
  <si>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</si>
  <si>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</si>
  <si>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</si>
  <si>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</si>
  <si>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</si>
  <si>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</si>
  <si>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</si>
  <si>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</si>
  <si>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</si>
  <si>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</si>
  <si>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</si>
  <si>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</si>
  <si>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</si>
  <si>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</si>
  <si>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</si>
  <si>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</si>
  <si>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</si>
  <si>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</si>
  <si>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</si>
  <si>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</si>
  <si>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</si>
  <si>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</si>
  <si>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</si>
  <si>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</si>
  <si>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</si>
  <si>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</si>
  <si>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</si>
  <si>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</si>
  <si>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</si>
  <si>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</si>
  <si>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</si>
  <si>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</si>
  <si>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</si>
  <si>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</si>
  <si>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</si>
  <si>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</si>
  <si>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</si>
  <si>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</si>
  <si>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</si>
  <si>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</si>
  <si>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</si>
  <si>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</si>
  <si>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</si>
  <si>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</si>
  <si>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</si>
  <si>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</si>
  <si>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</si>
  <si>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</si>
  <si>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</si>
  <si>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</si>
  <si>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</si>
  <si>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</si>
  <si>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</si>
  <si>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</si>
  <si>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</si>
  <si>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</si>
  <si>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</si>
  <si>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</si>
  <si>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</si>
  <si>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</si>
  <si>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</si>
  <si>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</si>
  <si>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</si>
  <si>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</si>
  <si>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</si>
  <si>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</si>
  <si>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</si>
  <si>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</si>
  <si>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</si>
  <si>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</si>
  <si>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</si>
  <si>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</si>
  <si>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</si>
  <si>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</si>
  <si>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</si>
  <si>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</si>
  <si>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</si>
  <si>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</si>
  <si>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</si>
  <si>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</si>
  <si>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</si>
  <si>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</si>
  <si>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</si>
  <si>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</si>
  <si>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</si>
  <si>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</si>
  <si>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</si>
  <si>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</si>
  <si>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</si>
  <si>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</si>
  <si>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</si>
  <si>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</si>
  <si>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</si>
  <si>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</si>
  <si>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</si>
  <si>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</si>
  <si>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</si>
  <si>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</si>
  <si>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</si>
  <si>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</si>
  <si>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</si>
  <si>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</si>
  <si>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</si>
  <si>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</si>
  <si>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</si>
  <si>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</si>
  <si>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</si>
  <si>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</si>
  <si>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</si>
  <si>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</si>
  <si>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</si>
  <si>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</si>
  <si>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</si>
  <si>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</si>
  <si>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</si>
  <si>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</si>
  <si>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</si>
  <si>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</si>
  <si>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</si>
  <si>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</si>
  <si>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</si>
  <si>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</si>
  <si>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</si>
  <si>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</si>
  <si>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</si>
  <si>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</si>
  <si>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</si>
  <si>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</si>
  <si>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</si>
  <si>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</si>
  <si>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</si>
  <si>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</si>
  <si>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</si>
  <si>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</si>
  <si>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</si>
  <si>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</si>
  <si>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</si>
  <si>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</si>
  <si>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</si>
  <si>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</si>
  <si>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</si>
  <si>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</si>
  <si>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</si>
  <si>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</si>
  <si>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</si>
  <si>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</si>
  <si>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</si>
  <si>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</si>
  <si>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</si>
  <si>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</si>
  <si>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</si>
  <si>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</si>
  <si>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</si>
  <si>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</si>
  <si>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</si>
  <si>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</si>
  <si>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</si>
  <si>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</si>
  <si>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</si>
  <si>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</si>
  <si>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</si>
  <si>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</si>
  <si>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</si>
  <si>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</si>
  <si>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</si>
  <si>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</si>
  <si>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</si>
  <si>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</si>
  <si>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</si>
  <si>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</si>
  <si>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</si>
  <si>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</si>
  <si>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</si>
  <si>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</si>
  <si>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</si>
  <si>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</si>
  <si>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</si>
  <si>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</si>
  <si>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</si>
  <si>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</si>
  <si>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</si>
  <si>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</si>
  <si>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</si>
  <si>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</si>
  <si>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</si>
  <si>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</si>
  <si>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</si>
  <si>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</si>
  <si>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</si>
  <si>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</si>
  <si>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</si>
  <si>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</si>
  <si>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</si>
  <si>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</si>
  <si>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</si>
  <si>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</si>
  <si>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</si>
  <si>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</si>
  <si>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</si>
  <si>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</si>
  <si>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</si>
  <si>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</si>
  <si>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</si>
  <si>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</si>
  <si>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</si>
  <si>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</si>
  <si>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</si>
  <si>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</si>
  <si>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</si>
  <si>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</si>
  <si>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</si>
  <si>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</si>
  <si>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</si>
  <si>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</si>
  <si>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</si>
  <si>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</si>
  <si>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</si>
  <si>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</si>
  <si>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</si>
  <si>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</si>
  <si>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</si>
  <si>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</si>
  <si>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</si>
  <si>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</si>
  <si>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</si>
  <si>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</si>
  <si>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</si>
  <si>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</si>
  <si>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</si>
  <si>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</si>
  <si>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</si>
  <si>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</si>
  <si>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</si>
  <si>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</si>
  <si>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</si>
  <si>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</si>
  <si>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</si>
  <si>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</si>
  <si>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</si>
  <si>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</si>
  <si>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</si>
  <si>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</si>
  <si>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</si>
  <si>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</si>
  <si>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</si>
  <si>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</si>
  <si>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</si>
  <si>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</si>
  <si>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</si>
  <si>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</si>
  <si>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</si>
  <si>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</si>
  <si>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</si>
  <si>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</si>
  <si>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</si>
  <si>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</si>
  <si>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</si>
  <si>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</si>
  <si>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</si>
  <si>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</si>
  <si>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</si>
  <si>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</si>
  <si>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</si>
  <si>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</si>
  <si>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</si>
  <si>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</si>
  <si>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</si>
  <si>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</si>
  <si>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</si>
  <si>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</si>
  <si>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</si>
  <si>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</si>
  <si>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</si>
  <si>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</si>
  <si>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</si>
  <si>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</si>
  <si>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</si>
  <si>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</si>
  <si>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</si>
  <si>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</si>
  <si>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</si>
  <si>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</si>
  <si>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</si>
  <si>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</si>
  <si>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</si>
  <si>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</si>
  <si>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</si>
  <si>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</si>
  <si>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</si>
  <si>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</si>
  <si>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</si>
  <si>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</si>
  <si>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</si>
  <si>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</si>
  <si>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</si>
  <si>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</si>
  <si>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</si>
  <si>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</si>
  <si>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</si>
  <si>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</si>
  <si>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</si>
  <si>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</si>
  <si>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</si>
  <si>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</si>
  <si>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</si>
  <si>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</si>
  <si>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</si>
  <si>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</si>
  <si>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</si>
  <si>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</si>
  <si>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</si>
  <si>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</si>
  <si>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</si>
  <si>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</si>
  <si>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</si>
  <si>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</si>
  <si>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</si>
  <si>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</si>
  <si>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</si>
  <si>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</si>
  <si>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</si>
  <si>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</si>
  <si>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</si>
  <si>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</si>
  <si>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</si>
  <si>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</si>
  <si>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</si>
  <si>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</si>
  <si>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</si>
  <si>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</si>
  <si>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</si>
  <si>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</si>
  <si>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</si>
  <si>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</si>
  <si>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</si>
  <si>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</si>
  <si>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</si>
  <si>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</si>
  <si>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</si>
  <si>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</si>
  <si>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</si>
  <si>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</si>
  <si>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</si>
  <si>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</si>
  <si>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</si>
  <si>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</si>
  <si>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</si>
  <si>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</si>
  <si>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</si>
  <si>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</si>
  <si>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</si>
  <si>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</si>
  <si>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</si>
  <si>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</si>
  <si>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</si>
  <si>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</si>
  <si>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</si>
  <si>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</si>
  <si>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</si>
  <si>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</si>
  <si>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</si>
  <si>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</si>
  <si>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</si>
  <si>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</si>
  <si>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</si>
  <si>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</si>
  <si>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</si>
  <si>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</si>
  <si>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</si>
  <si>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</si>
  <si>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</si>
  <si>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</si>
  <si>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</si>
  <si>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</si>
  <si>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</si>
  <si>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</si>
  <si>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</si>
  <si>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</si>
  <si>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</si>
  <si>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</si>
  <si>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</si>
  <si>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</si>
  <si>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</si>
  <si>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</si>
  <si>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</si>
  <si>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</si>
  <si>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</si>
  <si>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</si>
  <si>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</si>
  <si>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</si>
  <si>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</si>
  <si>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</si>
  <si>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</si>
  <si>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</si>
  <si>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</si>
  <si>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</si>
  <si>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</si>
  <si>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</si>
  <si>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</si>
  <si>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</si>
  <si>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</si>
  <si>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</si>
  <si>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</si>
  <si>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</si>
  <si>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</si>
  <si>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</si>
  <si>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</si>
  <si>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</si>
  <si>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</si>
  <si>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</si>
  <si>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</si>
  <si>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</si>
  <si>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</si>
  <si>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</si>
  <si>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</si>
  <si>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</si>
  <si>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</si>
  <si>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</si>
  <si>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</si>
  <si>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</si>
  <si>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</si>
  <si>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</si>
  <si>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</si>
  <si>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</si>
  <si>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</si>
  <si>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</si>
  <si>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</si>
  <si>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</si>
  <si>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</si>
  <si>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</si>
  <si>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</si>
  <si>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</si>
  <si>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</si>
  <si>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</si>
  <si>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</si>
  <si>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</si>
  <si>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</si>
  <si>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</si>
  <si>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</si>
  <si>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</si>
  <si>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</si>
  <si>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</si>
  <si>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</si>
  <si>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</si>
  <si>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</si>
  <si>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</si>
  <si>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</si>
  <si>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</si>
  <si>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</si>
  <si>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</si>
  <si>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</si>
  <si>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</si>
  <si>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</si>
  <si>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</si>
  <si>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</si>
  <si>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</si>
  <si>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</si>
  <si>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</si>
  <si>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</si>
  <si>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</si>
  <si>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</si>
  <si>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</si>
  <si>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</si>
  <si>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</si>
  <si>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</si>
  <si>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</si>
  <si>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</si>
  <si>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</si>
  <si>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</si>
  <si>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</si>
  <si>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</si>
  <si>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</si>
  <si>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</si>
  <si>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</si>
  <si>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</si>
  <si>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</si>
  <si>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</si>
  <si>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</si>
  <si>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</si>
  <si>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</si>
  <si>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</si>
  <si>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</si>
  <si>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</si>
  <si>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</si>
  <si>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</si>
  <si>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</si>
  <si>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</si>
  <si>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</si>
  <si>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</si>
  <si>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</si>
  <si>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</si>
  <si>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</si>
  <si>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</si>
  <si>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</si>
  <si>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</si>
  <si>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</si>
  <si>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</si>
  <si>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</si>
  <si>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</si>
  <si>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</si>
  <si>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</si>
  <si>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</si>
  <si>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</si>
  <si>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</si>
  <si>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</si>
  <si>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</si>
  <si>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</si>
  <si>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</si>
  <si>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</si>
  <si>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</si>
  <si>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</si>
  <si>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</si>
  <si>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</si>
  <si>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</si>
  <si>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</si>
  <si>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</si>
  <si>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</si>
  <si>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</si>
  <si>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</si>
  <si>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</si>
  <si>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</si>
  <si>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</si>
  <si>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</si>
  <si>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</si>
  <si>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</si>
  <si>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</si>
  <si>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</si>
  <si>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</si>
  <si>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</si>
  <si>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</si>
  <si>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</si>
  <si>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</si>
  <si>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</si>
  <si>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</si>
  <si>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</si>
  <si>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</si>
  <si>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</si>
  <si>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</si>
  <si>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</si>
  <si>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</si>
  <si>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</si>
  <si>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</si>
  <si>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</si>
  <si>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</si>
  <si>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</si>
  <si>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</si>
  <si>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</si>
  <si>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</si>
  <si>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</si>
  <si>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</si>
  <si>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</si>
  <si>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</si>
  <si>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</si>
  <si>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</si>
  <si>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</si>
  <si>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</si>
  <si>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</si>
  <si>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</si>
  <si>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</si>
  <si>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</si>
  <si>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</si>
  <si>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</si>
  <si>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</si>
  <si>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</si>
  <si>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</si>
  <si>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</si>
  <si>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</si>
  <si>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</si>
  <si>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</si>
  <si>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</si>
  <si>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</si>
  <si>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</si>
  <si>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</si>
  <si>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</si>
  <si>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</si>
  <si>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</si>
  <si>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</si>
  <si>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</si>
  <si>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</si>
  <si>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</si>
  <si>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</si>
  <si>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</si>
  <si>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</si>
  <si>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</si>
  <si>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</si>
  <si>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</si>
  <si>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</si>
  <si>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</si>
  <si>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</si>
  <si>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</si>
  <si>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</si>
  <si>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</si>
  <si>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</si>
  <si>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</si>
  <si>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</si>
  <si>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</si>
  <si>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</si>
  <si>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</si>
  <si>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</si>
  <si>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</si>
  <si>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</si>
  <si>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</si>
  <si>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</si>
  <si>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</si>
  <si>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</si>
  <si>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</si>
  <si>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</si>
  <si>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</si>
  <si>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</si>
  <si>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</si>
  <si>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</si>
  <si>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</si>
  <si>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</si>
  <si>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</si>
  <si>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</si>
  <si>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</si>
  <si>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</si>
  <si>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</si>
  <si>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</si>
  <si>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</si>
  <si>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</si>
  <si>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</si>
  <si>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</si>
  <si>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</si>
  <si>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</si>
  <si>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</si>
  <si>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</si>
  <si>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</si>
  <si>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</si>
  <si>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</si>
  <si>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</si>
  <si>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</si>
  <si>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</si>
  <si>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</si>
  <si>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</si>
  <si>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</si>
  <si>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</si>
  <si>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</si>
  <si>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</si>
  <si>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</si>
  <si>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</si>
  <si>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</si>
  <si>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</si>
  <si>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</si>
  <si>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</si>
  <si>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</si>
  <si>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</si>
  <si>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</si>
  <si>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</si>
  <si>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</si>
  <si>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</si>
  <si>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</si>
  <si>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</si>
  <si>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</si>
  <si>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</si>
  <si>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</si>
  <si>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</si>
  <si>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</si>
  <si>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</si>
  <si>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</si>
  <si>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</si>
  <si>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</si>
  <si>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</si>
  <si>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</si>
  <si>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</si>
  <si>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</si>
  <si>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</si>
  <si>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</si>
  <si>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</si>
  <si>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</si>
  <si>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</si>
  <si>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</si>
  <si>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</si>
  <si>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</si>
  <si>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</si>
  <si>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</si>
  <si>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</si>
  <si>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</si>
  <si>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</si>
  <si>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</si>
  <si>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</si>
  <si>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</si>
  <si>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</si>
  <si>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</si>
  <si>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</si>
  <si>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</si>
  <si>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</si>
  <si>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</si>
  <si>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</si>
  <si>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</si>
  <si>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</si>
  <si>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</si>
  <si>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</si>
  <si>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</si>
  <si>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</si>
  <si>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</si>
  <si>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</si>
  <si>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</si>
  <si>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</si>
  <si>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</si>
  <si>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</si>
  <si>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</si>
  <si>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</si>
  <si>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</si>
  <si>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</si>
  <si>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</si>
  <si>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</si>
  <si>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</si>
  <si>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</si>
  <si>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</si>
  <si>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</si>
  <si>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</si>
  <si>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</si>
  <si>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</si>
  <si>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</si>
  <si>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</si>
  <si>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</si>
  <si>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</si>
  <si>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</si>
  <si>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</si>
  <si>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</si>
  <si>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</si>
  <si>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</si>
  <si>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</si>
  <si>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</si>
  <si>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</si>
  <si>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</si>
  <si>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</si>
  <si>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</si>
  <si>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</si>
  <si>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</si>
  <si>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</si>
  <si>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</si>
  <si>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</si>
  <si>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</si>
  <si>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</si>
  <si>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</si>
  <si>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</si>
  <si>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</si>
  <si>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</si>
  <si>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</si>
  <si>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</si>
  <si>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</si>
  <si>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</si>
  <si>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</si>
  <si>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</si>
  <si>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</si>
  <si>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</si>
  <si>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</si>
  <si>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</si>
  <si>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</si>
  <si>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</si>
  <si>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</si>
  <si>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</si>
  <si>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</si>
  <si>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</si>
  <si>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</si>
  <si>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</si>
  <si>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</si>
  <si>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</si>
  <si>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</si>
  <si>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</si>
  <si>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</si>
  <si>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</si>
  <si>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</si>
  <si>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</si>
  <si>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</si>
  <si>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</si>
  <si>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</si>
  <si>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</si>
  <si>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</si>
  <si>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</si>
  <si>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</si>
  <si>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</si>
  <si>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</si>
  <si>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</si>
  <si>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</si>
  <si>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</si>
  <si>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</si>
  <si>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</si>
  <si>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</si>
  <si>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</si>
  <si>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</si>
  <si>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</si>
  <si>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</si>
  <si>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</si>
  <si>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</si>
  <si>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</si>
  <si>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</si>
  <si>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</si>
  <si>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</si>
  <si>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</si>
  <si>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</si>
  <si>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</si>
  <si>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</si>
  <si>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</si>
  <si>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</si>
  <si>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</si>
  <si>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</si>
  <si>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</si>
  <si>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</si>
  <si>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</si>
  <si>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</si>
  <si>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</si>
  <si>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</si>
  <si>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</si>
  <si>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</si>
  <si>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</si>
  <si>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</si>
  <si>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</si>
  <si>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</si>
  <si>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</si>
  <si>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</si>
  <si>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</si>
  <si>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</si>
  <si>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</si>
  <si>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</si>
  <si>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</si>
  <si>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</si>
  <si>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</si>
  <si>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</si>
  <si>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</si>
  <si>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</si>
  <si>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</si>
  <si>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</si>
  <si>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</si>
  <si>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</si>
  <si>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</si>
  <si>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</si>
  <si>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</si>
  <si>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</si>
  <si>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</si>
  <si>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</si>
  <si>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</si>
  <si>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</si>
  <si>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</si>
  <si>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</si>
  <si>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</si>
  <si>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</si>
  <si>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</si>
  <si>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</si>
  <si>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</si>
  <si>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</si>
  <si>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</si>
  <si>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</si>
  <si>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</si>
  <si>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</si>
  <si>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</si>
  <si>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</si>
  <si>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</si>
  <si>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</si>
  <si>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</si>
  <si>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</si>
  <si>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</si>
  <si>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</si>
  <si>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</si>
  <si>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</si>
  <si>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</si>
  <si>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</si>
  <si>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</si>
  <si>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</si>
  <si>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</si>
  <si>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</si>
  <si>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</si>
  <si>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</si>
  <si>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</si>
  <si>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</si>
  <si>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</si>
  <si>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</si>
  <si>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</si>
  <si>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</si>
  <si>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</si>
  <si>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</si>
  <si>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</si>
  <si>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</si>
  <si>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</si>
  <si>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</si>
  <si>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</si>
  <si>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</si>
  <si>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</si>
  <si>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</si>
  <si>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</si>
  <si>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</si>
  <si>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</si>
  <si>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</si>
  <si>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</si>
  <si>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</si>
  <si>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</si>
  <si>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</si>
  <si>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</si>
  <si>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</si>
  <si>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</si>
  <si>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</si>
  <si>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</si>
  <si>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</si>
  <si>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</si>
  <si>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</si>
  <si>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</si>
  <si>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</si>
  <si>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</si>
  <si>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</si>
  <si>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</si>
  <si>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</si>
  <si>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</si>
  <si>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</si>
  <si>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</si>
  <si>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</si>
  <si>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</si>
  <si>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</si>
  <si>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</si>
  <si>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</si>
  <si>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</si>
  <si>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</si>
  <si>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</si>
  <si>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</si>
  <si>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</si>
  <si>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</si>
  <si>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</si>
  <si>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</si>
  <si>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</si>
  <si>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</si>
  <si>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</si>
  <si>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</si>
  <si>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</si>
  <si>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</si>
  <si>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</si>
  <si>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</si>
  <si>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</si>
  <si>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</si>
  <si>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</si>
  <si>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</si>
  <si>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</si>
  <si>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</si>
  <si>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</si>
  <si>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</si>
  <si>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</si>
  <si>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</si>
  <si>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</si>
  <si>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</si>
  <si>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</si>
  <si>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</si>
  <si>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</si>
  <si>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</si>
  <si>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</si>
  <si>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</si>
  <si>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</si>
  <si>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</si>
  <si>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</si>
  <si>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</si>
  <si>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</si>
  <si>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</si>
  <si>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</si>
  <si>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</si>
  <si>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</si>
  <si>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</si>
  <si>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</si>
  <si>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</si>
  <si>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</si>
  <si>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</si>
  <si>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</si>
  <si>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</si>
  <si>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</si>
  <si>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</si>
  <si>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</si>
  <si>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</si>
  <si>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</si>
  <si>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</si>
  <si>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</si>
  <si>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</si>
  <si>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</si>
  <si>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</si>
  <si>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</si>
  <si>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</si>
  <si>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</si>
  <si>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</si>
  <si>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</si>
  <si>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</si>
  <si>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</si>
  <si>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</si>
  <si>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</si>
  <si>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</si>
  <si>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</si>
  <si>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</si>
  <si>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</si>
  <si>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</si>
  <si>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</si>
  <si>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</si>
  <si>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</si>
  <si>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</si>
  <si>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</si>
  <si>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</si>
  <si>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</si>
  <si>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</si>
  <si>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</si>
  <si>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</si>
  <si>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</si>
  <si>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</si>
  <si>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</si>
  <si>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</si>
  <si>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</si>
  <si>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</si>
  <si>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</si>
  <si>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</si>
  <si>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</si>
  <si>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</si>
  <si>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</si>
  <si>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</si>
  <si>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</si>
  <si>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</si>
  <si>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</si>
  <si>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</si>
  <si>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</si>
  <si>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</si>
  <si>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</si>
  <si>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</si>
  <si>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</si>
  <si>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</si>
  <si>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</si>
  <si>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</si>
  <si>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</si>
  <si>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</si>
  <si>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</si>
  <si>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</si>
  <si>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</si>
  <si>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</si>
  <si>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</si>
  <si>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</si>
  <si>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</si>
  <si>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</si>
  <si>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</si>
  <si>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</si>
  <si>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</si>
  <si>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</si>
  <si>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</si>
  <si>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</si>
  <si>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</si>
  <si>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</si>
  <si>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</si>
  <si>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</si>
  <si>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</si>
  <si>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</si>
  <si>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</si>
  <si>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</si>
  <si>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</si>
  <si>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</si>
  <si>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</si>
  <si>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</si>
  <si>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</si>
  <si>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</si>
  <si>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</si>
  <si>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</si>
  <si>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</si>
  <si>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</si>
  <si>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</si>
  <si>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</si>
  <si>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</si>
  <si>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</si>
  <si>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</si>
  <si>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</si>
  <si>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</si>
  <si>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</si>
  <si>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</si>
  <si>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</si>
  <si>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</si>
  <si>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</si>
  <si>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</si>
  <si>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</si>
  <si>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</si>
  <si>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</si>
  <si>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</si>
  <si>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</si>
  <si>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</si>
  <si>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</si>
  <si>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</si>
  <si>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</si>
  <si>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</si>
  <si>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</si>
  <si>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</si>
  <si>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</si>
  <si>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</si>
  <si>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</si>
  <si>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</si>
  <si>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</si>
  <si>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</si>
  <si>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</si>
  <si>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</si>
  <si>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</si>
  <si>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</si>
  <si>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</si>
  <si>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</si>
  <si>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</si>
  <si>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</si>
  <si>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</si>
  <si>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</si>
  <si>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</si>
  <si>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</si>
  <si>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</si>
  <si>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</si>
  <si>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</si>
  <si>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</si>
  <si>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</si>
  <si>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</si>
  <si>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</si>
  <si>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</si>
  <si>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</si>
  <si>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</si>
  <si>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</si>
  <si>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</si>
  <si>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</si>
  <si>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</si>
  <si>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</si>
  <si>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</si>
  <si>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</si>
  <si>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</si>
  <si>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</si>
  <si>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</si>
  <si>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</si>
  <si>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</si>
  <si>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</si>
  <si>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</si>
  <si>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</si>
  <si>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</si>
  <si>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</si>
  <si>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</si>
  <si>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</si>
  <si>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</si>
  <si>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</si>
  <si>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</si>
  <si>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</si>
  <si>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</si>
  <si>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</si>
  <si>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</si>
  <si>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</si>
  <si>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</si>
  <si>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</si>
  <si>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</si>
  <si>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</si>
  <si>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</si>
  <si>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</si>
  <si>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</si>
  <si>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</si>
  <si>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</si>
  <si>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</si>
  <si>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</si>
  <si>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</si>
  <si>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</si>
  <si>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</si>
  <si>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</si>
  <si>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</si>
  <si>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</si>
  <si>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</si>
  <si>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</si>
  <si>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</si>
  <si>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</si>
  <si>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</si>
  <si>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</si>
  <si>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</si>
  <si>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</si>
  <si>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</si>
  <si>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</si>
  <si>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</si>
  <si>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</si>
  <si>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</si>
  <si>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</si>
  <si>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</si>
  <si>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</si>
  <si>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</si>
  <si>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</si>
  <si>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</si>
  <si>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</si>
  <si>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</si>
  <si>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</si>
  <si>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</si>
  <si>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</si>
  <si>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</si>
  <si>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</si>
  <si>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</si>
  <si>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</si>
  <si>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</si>
  <si>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</si>
  <si>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</si>
  <si>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</si>
  <si>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</si>
  <si>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</si>
  <si>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</si>
  <si>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</si>
  <si>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</si>
  <si>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</si>
  <si>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</si>
  <si>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</si>
  <si>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</si>
  <si>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</si>
  <si>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</si>
  <si>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</si>
  <si>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</si>
  <si>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</si>
  <si>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</si>
  <si>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</si>
  <si>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</si>
  <si>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</si>
  <si>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</si>
  <si>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</si>
  <si>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</si>
  <si>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</si>
  <si>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</si>
  <si>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</si>
  <si>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</si>
  <si>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</si>
  <si>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</si>
  <si>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</si>
  <si>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</si>
  <si>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</si>
  <si>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</si>
  <si>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</si>
  <si>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</si>
  <si>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</si>
  <si>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</si>
  <si>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</si>
  <si>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</si>
  <si>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</si>
  <si>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</si>
  <si>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</si>
  <si>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</si>
  <si>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</si>
  <si>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</si>
  <si>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</si>
  <si>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</si>
  <si>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</si>
  <si>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</si>
  <si>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</si>
  <si>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</si>
  <si>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</si>
  <si>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</si>
  <si>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</si>
  <si>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</si>
  <si>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</si>
  <si>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</si>
  <si>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</si>
  <si>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</si>
  <si>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</si>
  <si>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</si>
  <si>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</si>
  <si>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</si>
  <si>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</si>
  <si>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</si>
  <si>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</si>
  <si>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</si>
  <si>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</si>
  <si>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</si>
  <si>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</si>
  <si>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</si>
  <si>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</si>
  <si>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</si>
  <si>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</si>
  <si>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</si>
  <si>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</si>
  <si>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</si>
  <si>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</si>
  <si>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</si>
  <si>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</si>
  <si>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</si>
  <si>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</si>
  <si>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</si>
  <si>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</si>
  <si>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</si>
  <si>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</si>
  <si>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</si>
  <si>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</si>
  <si>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</si>
  <si>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</si>
  <si>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</si>
  <si>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</si>
  <si>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</si>
  <si>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</si>
  <si>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</si>
  <si>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</si>
  <si>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</si>
  <si>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</si>
  <si>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</si>
  <si>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</si>
  <si>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</si>
  <si>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</si>
  <si>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</si>
  <si>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</si>
  <si>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</si>
  <si>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</si>
  <si>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</si>
  <si>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</si>
  <si>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</si>
  <si>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</si>
  <si>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</si>
  <si>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</si>
  <si>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</si>
  <si>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</si>
  <si>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</si>
  <si>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</si>
  <si>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</si>
  <si>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</si>
  <si>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</si>
  <si>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</si>
  <si>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</si>
  <si>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</si>
  <si>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</si>
  <si>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</si>
  <si>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</si>
  <si>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</si>
  <si>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</si>
  <si>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</si>
  <si>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</si>
  <si>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</si>
  <si>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</si>
  <si>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</si>
  <si>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</si>
  <si>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</si>
  <si>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</si>
  <si>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</si>
  <si>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</si>
  <si>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</si>
  <si>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</si>
  <si>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</si>
  <si>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</si>
  <si>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</si>
  <si>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</si>
  <si>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</si>
  <si>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</si>
  <si>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</si>
  <si>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</si>
  <si>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</si>
  <si>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</si>
  <si>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</si>
  <si>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</si>
  <si>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</si>
  <si>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</si>
  <si>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</si>
  <si>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</si>
  <si>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</si>
  <si>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</si>
  <si>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</si>
  <si>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</si>
  <si>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</si>
  <si>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</si>
  <si>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</si>
  <si>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</si>
  <si>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</si>
  <si>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</si>
  <si>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</si>
  <si>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</si>
  <si>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</si>
  <si>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</si>
  <si>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</si>
  <si>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</si>
  <si>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</si>
  <si>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</si>
  <si>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</si>
  <si>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</si>
  <si>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</si>
  <si>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</si>
  <si>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</si>
  <si>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</si>
  <si>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</si>
  <si>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</si>
  <si>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</si>
  <si>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</si>
  <si>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</si>
  <si>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</si>
  <si>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</si>
  <si>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</si>
  <si>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</si>
  <si>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</si>
  <si>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</si>
  <si>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</si>
  <si>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</si>
  <si>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</si>
  <si>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</si>
  <si>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</si>
  <si>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</si>
  <si>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</si>
  <si>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</si>
  <si>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</si>
  <si>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</si>
  <si>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</si>
  <si>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</si>
  <si>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</si>
  <si>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</si>
  <si>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</si>
  <si>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</si>
  <si>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</si>
  <si>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</si>
  <si>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</si>
  <si>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</si>
  <si>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</si>
  <si>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</si>
  <si>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</si>
  <si>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</si>
  <si>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</si>
  <si>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</si>
  <si>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</si>
  <si>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</si>
  <si>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</si>
  <si>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</si>
  <si>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</si>
  <si>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</si>
  <si>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</si>
  <si>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</si>
  <si>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</si>
  <si>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</si>
  <si>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</si>
  <si>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</si>
  <si>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</si>
  <si>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</si>
  <si>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</si>
  <si>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</si>
  <si>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</si>
  <si>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</si>
  <si>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</si>
  <si>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</si>
  <si>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</si>
  <si>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</si>
  <si>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</si>
  <si>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</si>
  <si>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</si>
  <si>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</si>
  <si>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</si>
  <si>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</si>
  <si>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</si>
  <si>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</si>
  <si>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</si>
  <si>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</si>
  <si>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</si>
  <si>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</si>
  <si>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</si>
  <si>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</si>
  <si>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</si>
  <si>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</si>
  <si>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</si>
  <si>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</si>
  <si>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</si>
  <si>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</si>
  <si>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</si>
  <si>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</si>
  <si>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</si>
  <si>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</si>
  <si>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</si>
  <si>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</si>
  <si>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</si>
  <si>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</si>
  <si>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</si>
  <si>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</si>
  <si>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</si>
  <si>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</si>
  <si>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</si>
  <si>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</si>
  <si>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</si>
  <si>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</si>
  <si>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</si>
  <si>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</si>
  <si>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</si>
  <si>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</si>
  <si>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</si>
  <si>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</si>
  <si>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</si>
  <si>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</si>
  <si>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</si>
  <si>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</si>
  <si>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</si>
  <si>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</si>
  <si>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</si>
  <si>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</si>
  <si>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</si>
  <si>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</si>
  <si>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</si>
  <si>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</si>
  <si>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</si>
  <si>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</si>
  <si>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</si>
  <si>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</si>
  <si>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</si>
  <si>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</si>
  <si>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</si>
  <si>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</si>
  <si>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</si>
  <si>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</si>
  <si>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</si>
  <si>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</si>
  <si>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</si>
  <si>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</si>
  <si>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</si>
  <si>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</si>
  <si>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</si>
  <si>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</si>
  <si>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</si>
  <si>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</si>
  <si>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</si>
  <si>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</si>
  <si>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</si>
  <si>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</si>
  <si>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</si>
  <si>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</si>
  <si>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</si>
  <si>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</si>
  <si>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</si>
  <si>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</si>
  <si>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</si>
  <si>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</si>
  <si>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</si>
  <si>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</si>
  <si>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</si>
  <si>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</si>
  <si>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</si>
  <si>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</si>
  <si>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</si>
  <si>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</si>
  <si>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</si>
  <si>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</si>
  <si>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</si>
  <si>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</si>
  <si>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</si>
  <si>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</si>
  <si>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</si>
  <si>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</si>
  <si>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</si>
  <si>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</si>
  <si>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</si>
  <si>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</si>
  <si>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</si>
  <si>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</si>
  <si>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</si>
  <si>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</si>
  <si>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</si>
  <si>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</si>
  <si>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</si>
  <si>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</si>
  <si>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</si>
  <si>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</si>
  <si>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</si>
  <si>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</si>
  <si>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</si>
  <si>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</si>
  <si>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</si>
  <si>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</si>
  <si>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</si>
  <si>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</si>
  <si>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</si>
  <si>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</si>
  <si>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</si>
  <si>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</si>
  <si>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</si>
  <si>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</si>
  <si>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</si>
  <si>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</si>
  <si>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</si>
  <si>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</si>
  <si>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</si>
  <si>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</si>
  <si>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</si>
  <si>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</si>
  <si>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</si>
  <si>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</si>
  <si>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</si>
  <si>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</si>
  <si>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</si>
  <si>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</si>
  <si>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</si>
  <si>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</si>
  <si>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</si>
  <si>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</si>
  <si>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</si>
  <si>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</si>
  <si>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</si>
  <si>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</si>
  <si>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</si>
  <si>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</si>
  <si>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</si>
  <si>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</si>
  <si>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</si>
  <si>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</si>
  <si>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</si>
  <si>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</si>
  <si>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</si>
  <si>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</si>
  <si>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</si>
  <si>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</si>
  <si>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</si>
  <si>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</si>
  <si>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</si>
  <si>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</si>
  <si>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</si>
  <si>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</si>
  <si>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</si>
  <si>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</si>
  <si>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</si>
  <si>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</si>
  <si>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</si>
  <si>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</si>
  <si>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</si>
  <si>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</si>
  <si>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</si>
  <si>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</si>
  <si>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</si>
  <si>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</si>
  <si>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</si>
  <si>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</si>
  <si>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</si>
  <si>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</si>
  <si>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</si>
  <si>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</si>
  <si>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</si>
  <si>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</si>
  <si>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</si>
  <si>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</si>
  <si>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</si>
  <si>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</si>
  <si>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</si>
  <si>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</si>
  <si>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</si>
  <si>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</si>
  <si>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</si>
  <si>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</si>
  <si>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</si>
  <si>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</si>
  <si>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</si>
  <si>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</si>
  <si>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</si>
  <si>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</si>
  <si>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</si>
  <si>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</si>
  <si>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</si>
  <si>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</si>
  <si>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</si>
  <si>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</si>
  <si>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</si>
  <si>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</si>
  <si>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</si>
  <si>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</si>
  <si>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</si>
  <si>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</si>
  <si>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</si>
  <si>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</si>
  <si>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</si>
  <si>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</si>
  <si>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</si>
  <si>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</si>
  <si>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</si>
  <si>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</si>
  <si>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</si>
  <si>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</si>
  <si>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</si>
  <si>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</si>
  <si>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</si>
  <si>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</si>
  <si>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</si>
  <si>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</si>
  <si>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</si>
  <si>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</si>
  <si>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</si>
  <si>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</si>
  <si>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</si>
  <si>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</si>
  <si>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</si>
  <si>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</si>
  <si>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</si>
  <si>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</si>
  <si>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</si>
  <si>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</si>
  <si>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</si>
  <si>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</si>
  <si>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</si>
  <si>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</si>
  <si>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</si>
  <si>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</si>
  <si>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</si>
  <si>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</si>
  <si>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</si>
  <si>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</si>
  <si>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</si>
  <si>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</si>
  <si>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</si>
  <si>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</si>
  <si>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</si>
  <si>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</si>
  <si>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</si>
  <si>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</si>
  <si>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</si>
  <si>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</si>
  <si>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</si>
  <si>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</si>
  <si>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</si>
  <si>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</si>
  <si>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</si>
  <si>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</si>
  <si>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</si>
  <si>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</si>
  <si>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</si>
  <si>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</si>
  <si>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</si>
  <si>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</si>
  <si>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</si>
  <si>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</si>
  <si>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</si>
  <si>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</si>
  <si>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</si>
  <si>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</si>
  <si>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</si>
  <si>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</si>
  <si>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</si>
  <si>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</si>
  <si>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</si>
  <si>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</si>
  <si>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</si>
  <si>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</si>
  <si>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</si>
  <si>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</si>
  <si>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</si>
  <si>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</si>
  <si>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</si>
  <si>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</si>
  <si>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</si>
  <si>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</si>
  <si>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</si>
  <si>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</si>
  <si>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</si>
  <si>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</si>
  <si>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</si>
  <si>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</si>
  <si>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</si>
  <si>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</si>
  <si>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</si>
  <si>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</si>
  <si>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</si>
  <si>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</si>
  <si>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</si>
  <si>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</si>
  <si>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</si>
  <si>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</si>
  <si>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</si>
  <si>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</si>
  <si>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</si>
  <si>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</si>
  <si>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</si>
  <si>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</si>
  <si>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</si>
  <si>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</si>
  <si>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</si>
  <si>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</si>
  <si>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</si>
  <si>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</si>
  <si>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</si>
  <si>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</si>
  <si>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</si>
  <si>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</si>
  <si>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</si>
  <si>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</si>
  <si>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</si>
  <si>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</si>
  <si>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</si>
  <si>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</si>
  <si>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</si>
  <si>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</si>
  <si>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</si>
  <si>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</si>
  <si>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</si>
  <si>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</si>
  <si>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</si>
  <si>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</si>
  <si>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</si>
  <si>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</si>
  <si>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</si>
  <si>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</si>
  <si>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</si>
  <si>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</si>
  <si>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</si>
  <si>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</si>
  <si>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</si>
  <si>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</si>
  <si>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</si>
  <si>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</si>
  <si>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</si>
  <si>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</si>
  <si>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</si>
  <si>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</si>
  <si>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</si>
  <si>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</si>
  <si>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</si>
  <si>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</si>
  <si>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</si>
  <si>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</si>
  <si>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</si>
  <si>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</si>
  <si>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</si>
  <si>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</si>
  <si>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</si>
  <si>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</si>
  <si>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</si>
  <si>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</si>
  <si>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</si>
  <si>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</si>
  <si>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</si>
  <si>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</si>
  <si>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</si>
  <si>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</si>
  <si>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</si>
  <si>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</si>
  <si>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</si>
  <si>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</si>
  <si>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</si>
  <si>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</si>
  <si>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</si>
  <si>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</si>
  <si>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</si>
  <si>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</si>
  <si>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</si>
  <si>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</si>
  <si>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</si>
  <si>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</si>
  <si>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</si>
  <si>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</si>
  <si>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</si>
  <si>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</si>
  <si>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</si>
  <si>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</si>
  <si>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</si>
  <si>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</si>
  <si>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</si>
  <si>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</si>
  <si>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</si>
  <si>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</si>
  <si>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</si>
  <si>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</si>
  <si>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</si>
  <si>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</si>
  <si>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</si>
  <si>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</si>
  <si>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</si>
  <si>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</si>
  <si>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</si>
  <si>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</si>
  <si>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</si>
  <si>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</si>
  <si>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</si>
  <si>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</si>
  <si>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</si>
  <si>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</si>
  <si>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</si>
  <si>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</si>
  <si>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</si>
  <si>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</si>
  <si>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</si>
  <si>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</si>
  <si>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</si>
  <si>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</si>
  <si>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</si>
  <si>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</si>
  <si>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</si>
  <si>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</si>
  <si>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</si>
  <si>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</si>
  <si>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</si>
  <si>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</si>
  <si>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</si>
  <si>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</si>
  <si>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</si>
  <si>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</si>
  <si>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</si>
  <si>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</si>
  <si>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</si>
  <si>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</si>
  <si>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</si>
  <si>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</si>
  <si>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</si>
  <si>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</si>
  <si>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</si>
  <si>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</si>
  <si>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</si>
  <si>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</si>
  <si>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</si>
  <si>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</si>
  <si>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</si>
  <si>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</si>
  <si>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</si>
  <si>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</si>
  <si>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</si>
  <si>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</si>
  <si>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</si>
  <si>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</si>
  <si>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</si>
  <si>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</si>
  <si>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</si>
  <si>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</si>
  <si>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</si>
  <si>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</si>
  <si>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</si>
  <si>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</si>
  <si>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</si>
  <si>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</si>
  <si>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</si>
  <si>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</si>
  <si>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</si>
  <si>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</si>
  <si>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</si>
  <si>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</si>
  <si>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</si>
  <si>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</si>
  <si>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</si>
  <si>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</si>
  <si>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</si>
  <si>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</si>
  <si>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</si>
  <si>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</si>
  <si>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</si>
  <si>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</si>
  <si>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</si>
  <si>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</si>
  <si>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</si>
  <si>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</si>
  <si>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</si>
  <si>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</si>
  <si>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</si>
  <si>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</si>
  <si>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</si>
  <si>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</si>
  <si>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</si>
  <si>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</si>
  <si>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</si>
  <si>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</si>
  <si>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</si>
  <si>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</si>
  <si>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</si>
  <si>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</si>
  <si>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</si>
  <si>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</si>
  <si>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</si>
  <si>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</si>
  <si>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</si>
  <si>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</si>
  <si>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</si>
  <si>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</si>
  <si>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</si>
  <si>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</si>
  <si>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</si>
  <si>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</si>
  <si>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</si>
  <si>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</si>
  <si>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</si>
  <si>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</si>
  <si>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</si>
  <si>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</si>
  <si>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</si>
  <si>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</si>
  <si>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</si>
  <si>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</si>
  <si>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</si>
  <si>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</si>
  <si>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</si>
  <si>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</si>
  <si>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</si>
  <si>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</si>
  <si>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</si>
  <si>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</si>
  <si>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</si>
  <si>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</si>
  <si>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</si>
  <si>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</si>
  <si>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</si>
  <si>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</si>
  <si>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</si>
  <si>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</si>
  <si>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</si>
  <si>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</si>
  <si>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</si>
  <si>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</si>
  <si>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</si>
  <si>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</si>
  <si>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</si>
  <si>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</si>
  <si>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</si>
  <si>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</si>
  <si>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</si>
  <si>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</si>
  <si>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</si>
  <si>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</si>
  <si>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</si>
  <si>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</si>
  <si>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</si>
  <si>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</si>
  <si>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</si>
  <si>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</si>
  <si>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</si>
  <si>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</si>
  <si>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</si>
  <si>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</si>
  <si>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</si>
  <si>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</si>
  <si>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</si>
  <si>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</si>
  <si>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</si>
  <si>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</si>
  <si>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</si>
  <si>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</si>
  <si>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</si>
  <si>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</si>
  <si>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</si>
  <si>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</si>
  <si>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</si>
  <si>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</si>
  <si>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</si>
  <si>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</si>
  <si>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</si>
  <si>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</si>
  <si>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</si>
  <si>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</si>
  <si>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</si>
  <si>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</si>
  <si>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</si>
  <si>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</si>
  <si>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</si>
  <si>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</si>
  <si>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</si>
  <si>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</si>
  <si>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</si>
  <si>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</si>
  <si>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</si>
  <si>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</si>
  <si>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</si>
  <si>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</si>
  <si>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</si>
  <si>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</si>
  <si>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</si>
  <si>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</si>
  <si>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</si>
  <si>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</si>
  <si>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</si>
  <si>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</si>
  <si>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</si>
  <si>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</si>
  <si>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</si>
  <si>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</si>
  <si>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</si>
  <si>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</si>
  <si>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</si>
  <si>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</si>
  <si>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</si>
  <si>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</si>
  <si>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</si>
  <si>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</si>
  <si>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</si>
  <si>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</si>
  <si>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</si>
  <si>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</si>
  <si>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</si>
  <si>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</si>
  <si>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</si>
  <si>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</si>
  <si>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</si>
  <si>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</si>
  <si>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</si>
  <si>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</si>
  <si>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</si>
  <si>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</si>
  <si>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</si>
  <si>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</si>
  <si>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</si>
  <si>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</si>
  <si>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</si>
  <si>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</si>
  <si>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</si>
  <si>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</si>
  <si>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</si>
  <si>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</si>
  <si>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</si>
  <si>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</si>
  <si>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</si>
  <si>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</si>
  <si>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</si>
  <si>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</si>
  <si>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</si>
  <si>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</si>
  <si>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</si>
  <si>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</si>
  <si>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</si>
  <si>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</si>
  <si>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</si>
  <si>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</si>
  <si>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</si>
  <si>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</si>
  <si>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</si>
  <si>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</si>
  <si>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</si>
  <si>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</si>
  <si>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</si>
  <si>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</si>
  <si>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</si>
  <si>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</si>
  <si>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</si>
  <si>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</si>
  <si>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</si>
  <si>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</si>
  <si>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</si>
  <si>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</si>
  <si>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</si>
  <si>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</si>
  <si>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</si>
  <si>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</si>
  <si>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</si>
  <si>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</si>
  <si>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</si>
  <si>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</si>
  <si>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</si>
  <si>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</si>
  <si>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</si>
  <si>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</si>
  <si>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</si>
  <si>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</si>
  <si>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</si>
  <si>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</si>
  <si>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</si>
  <si>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</si>
  <si>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</si>
  <si>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</si>
  <si>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</si>
  <si>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</si>
  <si>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</si>
  <si>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</si>
  <si>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</si>
  <si>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</si>
  <si>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</si>
  <si>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</si>
  <si>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</si>
  <si>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</si>
  <si>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</si>
  <si>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</si>
  <si>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</si>
  <si>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</si>
  <si>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</si>
  <si>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</si>
  <si>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</si>
  <si>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</si>
  <si>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</si>
  <si>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</si>
  <si>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</si>
  <si>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</si>
  <si>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</si>
  <si>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</si>
  <si>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</si>
  <si>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</si>
  <si>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</si>
  <si>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</si>
  <si>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</si>
  <si>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</si>
  <si>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</si>
  <si>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</si>
  <si>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</si>
  <si>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</si>
  <si>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</si>
  <si>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</si>
  <si>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</si>
  <si>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</si>
  <si>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</si>
  <si>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</si>
  <si>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</si>
  <si>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</si>
  <si>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</si>
  <si>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</si>
  <si>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</si>
  <si>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</si>
  <si>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</si>
  <si>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</si>
  <si>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</si>
  <si>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</si>
  <si>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</si>
  <si>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</si>
  <si>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</si>
  <si>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</si>
  <si>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</si>
  <si>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</si>
  <si>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</si>
  <si>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</si>
  <si>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</si>
  <si>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</si>
  <si>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</si>
  <si>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</si>
  <si>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</si>
  <si>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</si>
  <si>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</si>
  <si>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</si>
  <si>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</si>
  <si>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</si>
  <si>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</si>
  <si>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</si>
  <si>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</si>
  <si>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</si>
  <si>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</si>
  <si>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</si>
  <si>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</si>
  <si>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</si>
  <si>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</si>
  <si>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</si>
  <si>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</si>
  <si>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</si>
  <si>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</si>
  <si>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</si>
  <si>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</si>
  <si>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</si>
  <si>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</si>
  <si>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</si>
  <si>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</si>
  <si>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</si>
  <si>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</si>
  <si>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</si>
  <si>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</si>
  <si>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</si>
  <si>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</si>
  <si>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</si>
  <si>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</si>
  <si>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</si>
  <si>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</si>
  <si>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</si>
  <si>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</si>
  <si>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</si>
  <si>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</si>
  <si>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</si>
  <si>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</si>
  <si>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</si>
  <si>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</si>
  <si>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</si>
  <si>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</si>
  <si>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</si>
  <si>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</si>
  <si>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</si>
  <si>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</si>
  <si>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</si>
  <si>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</si>
  <si>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</si>
  <si>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</si>
  <si>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</si>
  <si>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</si>
  <si>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</si>
  <si>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</si>
  <si>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</si>
  <si>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</si>
  <si>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</si>
  <si>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</si>
  <si>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</si>
  <si>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</si>
  <si>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</si>
  <si>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</si>
  <si>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</si>
  <si>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</si>
  <si>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</si>
  <si>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</si>
  <si>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</si>
  <si>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</si>
  <si>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</si>
  <si>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</si>
  <si>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</si>
  <si>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</si>
  <si>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</si>
  <si>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</si>
  <si>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</si>
  <si>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</si>
  <si>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</si>
  <si>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</si>
  <si>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</si>
  <si>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</si>
  <si>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</si>
  <si>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</si>
  <si>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</si>
  <si>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</si>
  <si>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</si>
  <si>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</si>
  <si>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</si>
  <si>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</si>
  <si>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</si>
  <si>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</si>
  <si>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</si>
  <si>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</si>
  <si>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</si>
  <si>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</si>
  <si>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</si>
  <si>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</si>
  <si>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</si>
  <si>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</si>
  <si>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</si>
  <si>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</si>
  <si>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</si>
  <si>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</si>
  <si>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</si>
  <si>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</si>
  <si>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</si>
  <si>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</si>
  <si>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</si>
  <si>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</si>
  <si>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</si>
  <si>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</si>
  <si>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</si>
  <si>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</si>
  <si>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</si>
  <si>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</si>
  <si>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</si>
  <si>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</si>
  <si>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</si>
  <si>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</si>
  <si>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</si>
  <si>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</si>
  <si>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</si>
  <si>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</si>
  <si>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</si>
  <si>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</si>
  <si>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</si>
  <si>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</si>
  <si>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</si>
  <si>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</si>
  <si>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</si>
  <si>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</si>
  <si>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</si>
  <si>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</si>
  <si>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</si>
  <si>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</si>
  <si>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</si>
  <si>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</si>
  <si>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</si>
  <si>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</si>
  <si>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</si>
  <si>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</si>
  <si>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</si>
  <si>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</si>
  <si>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</si>
  <si>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</si>
  <si>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</si>
  <si>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</si>
  <si>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</si>
  <si>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</si>
  <si>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</si>
  <si>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</si>
  <si>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</si>
  <si>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</si>
  <si>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</si>
  <si>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</si>
  <si>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</si>
  <si>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</si>
  <si>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</si>
  <si>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</si>
  <si>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</si>
  <si>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</si>
  <si>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</si>
  <si>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</si>
  <si>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</si>
  <si>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</si>
  <si>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</si>
  <si>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</si>
  <si>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</si>
  <si>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</si>
  <si>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</si>
  <si>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</si>
  <si>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</si>
  <si>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</si>
  <si>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</si>
  <si>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</si>
  <si>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</si>
  <si>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</si>
  <si>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</si>
  <si>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</si>
  <si>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</si>
  <si>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</si>
  <si>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</si>
  <si>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</si>
  <si>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</si>
  <si>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</si>
  <si>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</si>
  <si>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</si>
  <si>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</si>
  <si>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</si>
  <si>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</si>
  <si>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</si>
  <si>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</si>
  <si>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</si>
  <si>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</si>
  <si>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</si>
  <si>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</si>
  <si>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</si>
  <si>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</si>
  <si>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</si>
  <si>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</si>
  <si>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</si>
  <si>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</si>
  <si>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</si>
  <si>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</si>
  <si>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</si>
  <si>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</si>
  <si>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</si>
  <si>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</si>
  <si>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</si>
  <si>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</si>
  <si>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</si>
  <si>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</si>
  <si>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</si>
  <si>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</si>
  <si>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</si>
  <si>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</si>
  <si>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</si>
  <si>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</si>
  <si>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</si>
  <si>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</si>
  <si>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</si>
  <si>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</si>
  <si>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</si>
  <si>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</si>
  <si>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</si>
  <si>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</si>
  <si>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</si>
  <si>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</si>
  <si>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</si>
  <si>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</si>
  <si>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</si>
  <si>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</si>
  <si>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</si>
  <si>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</si>
  <si>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</si>
  <si>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</si>
  <si>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</si>
  <si>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</si>
  <si>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</si>
  <si>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</si>
  <si>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</si>
  <si>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</si>
  <si>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</si>
  <si>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</si>
  <si>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</si>
  <si>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</si>
  <si>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</si>
  <si>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</si>
  <si>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</si>
  <si>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</si>
  <si>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</si>
  <si>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</si>
  <si>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</si>
  <si>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</si>
  <si>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</si>
  <si>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</si>
  <si>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</si>
  <si>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</si>
  <si>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</si>
  <si>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</si>
  <si>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</si>
  <si>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</si>
  <si>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</si>
  <si>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</si>
  <si>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</si>
  <si>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</si>
  <si>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</si>
  <si>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</si>
  <si>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</si>
  <si>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</si>
  <si>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</si>
  <si>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</si>
  <si>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</si>
  <si>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</si>
  <si>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</si>
  <si>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</si>
  <si>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</si>
  <si>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</si>
  <si>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</si>
  <si>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</si>
  <si>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</si>
  <si>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</si>
  <si>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</si>
  <si>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</si>
  <si>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</si>
  <si>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</si>
  <si>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</si>
  <si>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</si>
  <si>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</si>
  <si>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</si>
  <si>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</si>
  <si>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</si>
  <si>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</si>
  <si>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</si>
  <si>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</si>
  <si>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</si>
  <si>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</si>
  <si>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</si>
  <si>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</si>
  <si>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</si>
  <si>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</si>
  <si>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</si>
  <si>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</si>
  <si>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</si>
  <si>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</si>
  <si>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</si>
  <si>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</si>
  <si>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</si>
  <si>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</si>
  <si>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</si>
  <si>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</si>
  <si>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</si>
  <si>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</si>
  <si>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</si>
  <si>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</si>
  <si>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</si>
  <si>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</si>
  <si>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</si>
  <si>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</si>
  <si>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</si>
  <si>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</si>
  <si>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</si>
  <si>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</si>
  <si>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</si>
  <si>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</si>
  <si>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</si>
  <si>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</si>
  <si>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</si>
  <si>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</si>
  <si>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</si>
  <si>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</si>
  <si>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</si>
  <si>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</si>
  <si>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</si>
  <si>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</si>
  <si>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</si>
  <si>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</si>
  <si>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</si>
  <si>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</si>
  <si>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</si>
  <si>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</si>
  <si>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</si>
  <si>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</si>
  <si>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</si>
  <si>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</si>
  <si>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</si>
  <si>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</si>
  <si>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</si>
  <si>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</si>
  <si>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</si>
  <si>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</si>
  <si>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</si>
  <si>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</si>
  <si>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</si>
  <si>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</si>
  <si>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</si>
  <si>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</si>
  <si>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</si>
  <si>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</si>
  <si>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</si>
  <si>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</si>
  <si>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</si>
  <si>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</si>
  <si>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</si>
  <si>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</si>
  <si>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</si>
  <si>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</si>
  <si>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</si>
  <si>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</si>
  <si>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</si>
  <si>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</si>
  <si>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</si>
  <si>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</si>
  <si>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</si>
  <si>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</si>
  <si>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</si>
  <si>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</si>
  <si>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</si>
  <si>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</si>
  <si>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</si>
  <si>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</si>
  <si>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</si>
  <si>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</si>
  <si>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</si>
  <si>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</si>
  <si>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</si>
  <si>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</si>
  <si>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</si>
  <si>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</si>
  <si>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</si>
  <si>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</si>
  <si>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</si>
  <si>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</si>
  <si>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</si>
  <si>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</si>
  <si>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</si>
  <si>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</si>
  <si>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</si>
  <si>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</si>
  <si>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</si>
  <si>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</si>
  <si>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</si>
  <si>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</si>
  <si>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</si>
  <si>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</si>
  <si>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</si>
  <si>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</si>
  <si>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</si>
  <si>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</si>
  <si>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</si>
  <si>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</si>
  <si>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</si>
  <si>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</si>
  <si>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</si>
  <si>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</si>
  <si>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</si>
  <si>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</si>
  <si>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</si>
  <si>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</si>
  <si>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</si>
  <si>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</si>
  <si>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</si>
  <si>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</si>
  <si>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</si>
  <si>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</si>
  <si>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</si>
  <si>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</si>
  <si>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</si>
  <si>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</si>
  <si>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</si>
  <si>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</si>
  <si>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</si>
  <si>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</si>
  <si>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</si>
  <si>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</si>
  <si>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</si>
  <si>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</si>
  <si>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</si>
  <si>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</si>
  <si>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</si>
  <si>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</si>
  <si>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</si>
  <si>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</si>
  <si>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</si>
  <si>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</si>
  <si>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</si>
  <si>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</si>
  <si>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</si>
  <si>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</si>
  <si>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</si>
  <si>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</si>
  <si>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</si>
  <si>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</si>
  <si>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</si>
  <si>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</si>
  <si>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</si>
  <si>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</si>
  <si>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</si>
  <si>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</si>
  <si>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</si>
  <si>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</si>
  <si>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</si>
  <si>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</si>
  <si>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</si>
  <si>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</si>
  <si>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</si>
  <si>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</si>
  <si>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</si>
  <si>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</si>
  <si>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</si>
  <si>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</si>
  <si>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</si>
  <si>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</si>
  <si>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</si>
  <si>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</si>
  <si>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</si>
  <si>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</si>
  <si>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</si>
  <si>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</si>
  <si>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</si>
  <si>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</si>
  <si>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</si>
  <si>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</si>
  <si>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</si>
  <si>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</si>
  <si>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</si>
  <si>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</si>
  <si>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</si>
  <si>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</si>
  <si>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</si>
  <si>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</si>
  <si>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</si>
  <si>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</si>
  <si>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</si>
  <si>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</si>
  <si>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</si>
  <si>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</si>
  <si>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</si>
  <si>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</si>
  <si>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</si>
  <si>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</si>
  <si>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</si>
  <si>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</si>
  <si>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</si>
  <si>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</si>
  <si>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</si>
  <si>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</si>
  <si>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</si>
  <si>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</si>
  <si>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</si>
  <si>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</si>
  <si>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</si>
  <si>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</si>
  <si>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</si>
  <si>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</si>
  <si>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</si>
  <si>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</si>
  <si>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</si>
  <si>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</si>
  <si>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</si>
  <si>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</si>
  <si>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</si>
  <si>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</si>
  <si>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</si>
  <si>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</si>
  <si>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</si>
  <si>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</si>
  <si>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</si>
  <si>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</si>
  <si>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</si>
  <si>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</si>
  <si>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</si>
  <si>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</si>
  <si>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</si>
  <si>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</si>
  <si>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</si>
  <si>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</si>
  <si>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</si>
  <si>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</si>
  <si>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</si>
  <si>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</si>
  <si>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</si>
  <si>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</si>
  <si>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</si>
  <si>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</si>
  <si>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</si>
  <si>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</si>
  <si>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</si>
  <si>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</si>
  <si>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</si>
  <si>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</si>
  <si>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</si>
  <si>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</si>
  <si>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</si>
  <si>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</si>
  <si>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</si>
  <si>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</si>
  <si>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</si>
  <si>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</si>
  <si>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</si>
  <si>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</si>
  <si>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</si>
  <si>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</si>
  <si>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</si>
  <si>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</si>
  <si>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</si>
  <si>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</si>
  <si>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</si>
  <si>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</si>
  <si>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</si>
  <si>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</si>
  <si>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</si>
  <si>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</si>
  <si>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</si>
  <si>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</si>
  <si>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</si>
  <si>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</si>
  <si>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</si>
  <si>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</si>
  <si>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</si>
  <si>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</si>
  <si>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</si>
  <si>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</si>
  <si>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</si>
  <si>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</si>
  <si>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</si>
  <si>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</si>
  <si>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</si>
  <si>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</si>
  <si>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</si>
  <si>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</si>
  <si>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</si>
  <si>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</si>
  <si>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</si>
  <si>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</si>
  <si>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</si>
  <si>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</si>
  <si>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</si>
  <si>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</si>
  <si>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</si>
  <si>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</si>
  <si>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</si>
  <si>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</si>
  <si>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</si>
  <si>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</si>
  <si>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</si>
  <si>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</si>
  <si>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</si>
  <si>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</si>
  <si>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</si>
  <si>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</si>
  <si>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</si>
  <si>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</si>
  <si>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</si>
  <si>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</si>
  <si>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</si>
  <si>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</si>
  <si>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</si>
  <si>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</si>
  <si>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</si>
  <si>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</si>
  <si>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</si>
  <si>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</si>
  <si>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</si>
  <si>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</si>
  <si>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</si>
  <si>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</si>
  <si>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</si>
  <si>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</si>
  <si>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</si>
  <si>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</si>
  <si>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</si>
  <si>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</si>
  <si>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</si>
  <si>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</si>
  <si>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</si>
  <si>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</si>
  <si>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</si>
  <si>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</si>
  <si>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</si>
  <si>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</si>
  <si>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</si>
  <si>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</si>
  <si>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</si>
  <si>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</si>
  <si>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</si>
  <si>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</si>
  <si>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</si>
  <si>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</si>
  <si>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</si>
  <si>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</si>
  <si>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</si>
  <si>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</si>
  <si>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</si>
  <si>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</si>
  <si>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</si>
  <si>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</si>
  <si>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</si>
  <si>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</si>
  <si>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</si>
  <si>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</si>
  <si>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</si>
  <si>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</si>
  <si>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</si>
  <si>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</si>
  <si>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</si>
  <si>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</si>
  <si>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</si>
  <si>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</si>
  <si>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</si>
  <si>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</si>
  <si>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</si>
  <si>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</si>
  <si>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</si>
  <si>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</si>
  <si>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</si>
  <si>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</si>
  <si>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</si>
  <si>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</si>
  <si>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</si>
  <si>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</si>
  <si>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</si>
  <si>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</si>
  <si>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</si>
  <si>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</si>
  <si>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</si>
  <si>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</si>
  <si>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</si>
  <si>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</si>
  <si>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</si>
  <si>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</si>
  <si>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</si>
  <si>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</si>
  <si>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</si>
  <si>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</si>
  <si>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</si>
  <si>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</si>
  <si>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</si>
  <si>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</si>
  <si>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</si>
  <si>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</si>
  <si>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</si>
  <si>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</si>
  <si>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</si>
  <si>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</si>
  <si>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</si>
  <si>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</si>
  <si>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</si>
  <si>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</si>
  <si>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</si>
  <si>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</si>
  <si>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</si>
  <si>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</si>
  <si>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</si>
  <si>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</si>
  <si>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</si>
  <si>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</si>
  <si>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</si>
  <si>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</si>
  <si>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</si>
  <si>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</si>
  <si>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</si>
  <si>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</si>
  <si>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</si>
  <si>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</si>
  <si>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</si>
  <si>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</si>
  <si>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</si>
  <si>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</si>
  <si>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</si>
  <si>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</si>
  <si>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</si>
  <si>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</si>
  <si>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</si>
  <si>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</si>
  <si>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</si>
  <si>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</si>
  <si>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</si>
  <si>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</si>
  <si>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</si>
  <si>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</si>
  <si>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</si>
  <si>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</si>
  <si>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</si>
  <si>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</si>
  <si>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</si>
  <si>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</si>
  <si>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</si>
  <si>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</si>
  <si>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</si>
  <si>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</si>
  <si>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</si>
  <si>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</si>
  <si>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</si>
  <si>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</si>
  <si>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</si>
  <si>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</si>
  <si>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</si>
  <si>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</si>
  <si>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</si>
  <si>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</si>
  <si>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</si>
  <si>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</si>
  <si>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</si>
  <si>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</si>
  <si>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</si>
  <si>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</si>
  <si>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</si>
  <si>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</si>
  <si>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</si>
  <si>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</si>
  <si>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</si>
  <si>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</si>
  <si>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</si>
  <si>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</si>
  <si>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</si>
  <si>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</si>
  <si>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</si>
  <si>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</si>
  <si>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</si>
  <si>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</si>
  <si>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</si>
  <si>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</si>
  <si>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</si>
  <si>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</si>
  <si>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</si>
  <si>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</si>
  <si>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</si>
  <si>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</si>
  <si>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</si>
  <si>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</si>
  <si>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</si>
  <si>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</si>
  <si>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</si>
  <si>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</si>
  <si>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</si>
  <si>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</si>
  <si>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</si>
  <si>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</si>
  <si>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</si>
  <si>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</si>
  <si>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</si>
  <si>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</si>
  <si>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</si>
  <si>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</si>
  <si>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</si>
  <si>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</si>
  <si>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</si>
  <si>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</si>
  <si>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</si>
  <si>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</si>
  <si>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</si>
  <si>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</si>
  <si>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</si>
  <si>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</si>
  <si>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</si>
  <si>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</si>
  <si>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</si>
  <si>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</si>
  <si>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</si>
  <si>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</si>
  <si>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</si>
  <si>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</si>
  <si>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</si>
  <si>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</si>
  <si>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</si>
  <si>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</si>
  <si>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</si>
  <si>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</si>
  <si>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</si>
  <si>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</si>
  <si>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</si>
  <si>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</si>
  <si>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</si>
  <si>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</si>
  <si>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</si>
  <si>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</si>
  <si>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</si>
  <si>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</si>
  <si>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</si>
  <si>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</si>
  <si>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</si>
  <si>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</si>
  <si>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</si>
  <si>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</si>
  <si>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</si>
  <si>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</si>
  <si>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</si>
  <si>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</si>
  <si>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</si>
  <si>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</si>
  <si>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</si>
  <si>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</si>
  <si>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</si>
  <si>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</si>
  <si>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</si>
  <si>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</si>
  <si>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</si>
  <si>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</si>
  <si>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</si>
  <si>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</si>
  <si>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</si>
  <si>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</si>
  <si>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</si>
  <si>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</si>
  <si>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</si>
  <si>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</si>
  <si>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</si>
  <si>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</si>
  <si>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</si>
  <si>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</si>
  <si>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</si>
  <si>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</si>
  <si>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</si>
  <si>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</si>
  <si>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</si>
  <si>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</si>
  <si>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</si>
  <si>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</si>
  <si>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</si>
  <si>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</si>
  <si>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</si>
  <si>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</si>
  <si>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</si>
  <si>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</si>
  <si>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</si>
  <si>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</si>
  <si>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</si>
  <si>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</si>
  <si>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</si>
  <si>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</si>
  <si>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</si>
  <si>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</si>
  <si>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</si>
  <si>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</si>
  <si>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</si>
  <si>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</si>
  <si>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</si>
  <si>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</si>
  <si>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</si>
  <si>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</si>
  <si>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</si>
  <si>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</si>
  <si>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</si>
  <si>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</si>
  <si>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</si>
  <si>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</si>
  <si>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</si>
  <si>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</si>
  <si>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</si>
  <si>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</si>
  <si>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</si>
  <si>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</si>
  <si>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</si>
  <si>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</si>
  <si>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</si>
  <si>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</si>
  <si>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</si>
  <si>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</si>
  <si>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</si>
  <si>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</si>
  <si>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</si>
  <si>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</si>
  <si>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</si>
  <si>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</si>
  <si>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</si>
  <si>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</si>
  <si>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</si>
  <si>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</si>
  <si>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</si>
  <si>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</si>
  <si>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</si>
  <si>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</si>
  <si>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</si>
  <si>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</si>
  <si>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</si>
  <si>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</si>
  <si>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</si>
  <si>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</si>
  <si>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</si>
  <si>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</si>
  <si>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</si>
  <si>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</si>
  <si>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</si>
  <si>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</si>
  <si>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</si>
  <si>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</si>
  <si>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</si>
  <si>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</si>
  <si>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</si>
  <si>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</si>
  <si>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</si>
  <si>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</si>
  <si>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</si>
  <si>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</si>
  <si>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</si>
  <si>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</si>
  <si>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</si>
  <si>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</si>
  <si>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</si>
  <si>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</si>
  <si>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</si>
  <si>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</si>
  <si>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</si>
  <si>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</si>
  <si>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</si>
  <si>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</si>
  <si>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</si>
  <si>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</si>
  <si>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</si>
  <si>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</si>
  <si>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</si>
  <si>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</si>
  <si>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</si>
  <si>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</si>
  <si>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</si>
  <si>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</si>
  <si>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</si>
  <si>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</si>
  <si>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</si>
  <si>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</si>
  <si>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</si>
  <si>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</si>
  <si>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</si>
  <si>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</si>
  <si>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</si>
  <si>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</si>
  <si>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</si>
  <si>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</si>
  <si>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</si>
  <si>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</si>
  <si>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</si>
  <si>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</si>
  <si>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</si>
  <si>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</si>
  <si>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</si>
  <si>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</si>
  <si>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</si>
  <si>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</si>
  <si>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</si>
  <si>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</si>
  <si>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</si>
  <si>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</si>
  <si>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</si>
  <si>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</si>
  <si>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</si>
  <si>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</si>
  <si>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</si>
  <si>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</si>
  <si>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</si>
  <si>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</si>
  <si>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</si>
  <si>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</si>
  <si>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</si>
  <si>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</si>
  <si>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</si>
  <si>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</si>
  <si>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</si>
  <si>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</si>
  <si>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</si>
  <si>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</si>
  <si>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</si>
  <si>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</si>
  <si>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</si>
  <si>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</si>
  <si>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</si>
  <si>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</si>
  <si>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</si>
  <si>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</si>
  <si>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</si>
  <si>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</si>
  <si>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</si>
  <si>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</si>
  <si>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</si>
  <si>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</si>
  <si>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</si>
  <si>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</si>
  <si>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</si>
  <si>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</si>
  <si>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</si>
  <si>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</si>
  <si>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</si>
  <si>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</si>
  <si>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</si>
  <si>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</si>
  <si>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</si>
  <si>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</si>
  <si>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</si>
  <si>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</si>
  <si>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</si>
  <si>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</si>
  <si>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</si>
  <si>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</si>
  <si>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</si>
  <si>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</si>
  <si>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</si>
  <si>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</si>
  <si>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</si>
  <si>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</si>
  <si>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</si>
  <si>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</si>
  <si>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</si>
  <si>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</si>
  <si>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</si>
  <si>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</si>
  <si>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</si>
  <si>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</si>
  <si>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</si>
  <si>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</si>
  <si>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</si>
  <si>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</si>
  <si>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</si>
  <si>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</si>
  <si>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</si>
  <si>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</si>
  <si>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</si>
  <si>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</si>
  <si>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</si>
  <si>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</si>
  <si>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</si>
  <si>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</si>
  <si>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</si>
  <si>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</si>
  <si>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</si>
  <si>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</si>
  <si>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</si>
  <si>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</si>
  <si>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</si>
  <si>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</si>
  <si>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</si>
  <si>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</si>
  <si>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</si>
  <si>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</si>
  <si>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</si>
  <si>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</si>
  <si>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</si>
  <si>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</si>
  <si>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</si>
  <si>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</si>
  <si>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</si>
  <si>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</si>
  <si>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</si>
  <si>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</si>
  <si>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</si>
  <si>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</si>
  <si>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</si>
  <si>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</si>
  <si>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</si>
  <si>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</si>
  <si>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</si>
  <si>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</si>
  <si>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</si>
  <si>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</si>
  <si>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</si>
  <si>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</si>
  <si>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</si>
  <si>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</si>
  <si>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</si>
  <si>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</si>
  <si>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</si>
  <si>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</si>
  <si>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</si>
  <si>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</si>
  <si>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</si>
  <si>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</si>
  <si>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</si>
  <si>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</si>
  <si>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</si>
  <si>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</si>
  <si>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</si>
  <si>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</si>
  <si>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</si>
  <si>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</si>
  <si>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</si>
  <si>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</si>
  <si>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</si>
  <si>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</si>
  <si>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</si>
  <si>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</si>
  <si>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</si>
  <si>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</si>
  <si>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</si>
  <si>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</si>
  <si>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</si>
  <si>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</si>
  <si>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</si>
  <si>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</si>
  <si>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</si>
  <si>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</si>
  <si>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</si>
  <si>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</si>
  <si>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</si>
  <si>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</si>
  <si>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</si>
  <si>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</si>
  <si>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</si>
  <si>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</si>
  <si>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</si>
  <si>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</si>
  <si>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</si>
  <si>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</si>
  <si>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</si>
  <si>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</si>
  <si>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</si>
  <si>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</si>
  <si>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</si>
  <si>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</si>
  <si>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</si>
  <si>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</si>
  <si>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</si>
  <si>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</si>
  <si>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</si>
  <si>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</si>
  <si>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</si>
  <si>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</si>
  <si>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</si>
  <si>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</si>
  <si>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</si>
  <si>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</si>
  <si>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</si>
  <si>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</si>
  <si>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</si>
  <si>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</si>
  <si>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</si>
  <si>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</si>
  <si>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</si>
  <si>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</si>
  <si>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</si>
  <si>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</si>
  <si>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</si>
  <si>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</si>
  <si>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</si>
  <si>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</si>
  <si>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</si>
  <si>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</si>
  <si>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</si>
  <si>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</si>
  <si>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</si>
  <si>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</si>
  <si>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</si>
  <si>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</si>
  <si>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</si>
  <si>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</si>
  <si>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</si>
  <si>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</si>
  <si>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</si>
  <si>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</si>
  <si>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</si>
  <si>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</si>
  <si>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</si>
  <si>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</si>
  <si>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</si>
  <si>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</si>
  <si>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</si>
  <si>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</si>
  <si>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</si>
  <si>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</si>
  <si>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</si>
  <si>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</si>
  <si>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</si>
  <si>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</si>
  <si>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</si>
  <si>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</si>
  <si>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</si>
  <si>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</si>
  <si>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</si>
  <si>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</si>
  <si>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</si>
  <si>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</si>
  <si>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</si>
  <si>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</si>
  <si>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</si>
  <si>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</si>
  <si>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</si>
  <si>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</si>
  <si>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</si>
  <si>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</si>
  <si>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</si>
  <si>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</si>
  <si>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</si>
  <si>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</si>
  <si>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</si>
  <si>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</si>
  <si>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</si>
  <si>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</si>
  <si>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</si>
  <si>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</si>
  <si>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</si>
  <si>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</si>
  <si>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</si>
  <si>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</si>
  <si>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</si>
  <si>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</si>
  <si>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</si>
  <si>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</si>
  <si>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</si>
  <si>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</si>
  <si>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</si>
  <si>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</si>
  <si>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</si>
  <si>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</si>
  <si>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</si>
  <si>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</si>
  <si>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</si>
  <si>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</si>
  <si>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</si>
  <si>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</si>
  <si>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</si>
  <si>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</si>
  <si>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</si>
  <si>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</si>
  <si>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</si>
  <si>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</si>
  <si>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</si>
  <si>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</si>
  <si>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</si>
  <si>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</si>
  <si>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</si>
  <si>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</si>
  <si>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</si>
  <si>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</si>
  <si>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</si>
  <si>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</si>
  <si>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</si>
  <si>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</si>
  <si>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</si>
  <si>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</si>
  <si>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</si>
  <si>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</si>
  <si>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</si>
  <si>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</si>
  <si>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</si>
  <si>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</si>
  <si>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</si>
  <si>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</si>
  <si>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</si>
  <si>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</si>
  <si>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</si>
  <si>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</si>
  <si>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</si>
  <si>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</si>
  <si>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</si>
  <si>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</si>
  <si>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</si>
  <si>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</si>
  <si>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</si>
  <si>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</si>
  <si>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</si>
  <si>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</si>
  <si>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</si>
  <si>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</si>
  <si>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</si>
  <si>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</si>
  <si>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</si>
  <si>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</si>
  <si>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</si>
  <si>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</si>
  <si>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</si>
  <si>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</si>
  <si>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</si>
  <si>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</si>
  <si>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</si>
  <si>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</si>
  <si>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</si>
  <si>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</si>
  <si>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</si>
  <si>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</si>
  <si>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</si>
  <si>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</si>
  <si>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</si>
  <si>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</si>
  <si>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</si>
  <si>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</si>
  <si>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</si>
  <si>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</si>
  <si>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</si>
  <si>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</si>
  <si>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</si>
  <si>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</si>
  <si>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</si>
  <si>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</si>
  <si>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</si>
  <si>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</si>
  <si>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</si>
  <si>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</si>
  <si>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</si>
  <si>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</si>
  <si>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</si>
  <si>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</si>
  <si>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</si>
  <si>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</si>
  <si>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</si>
  <si>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</si>
  <si>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</si>
  <si>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</si>
  <si>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</si>
  <si>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</si>
  <si>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</si>
  <si>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</si>
  <si>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</si>
  <si>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</si>
  <si>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</si>
  <si>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</si>
  <si>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</si>
  <si>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</si>
  <si>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</si>
  <si>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</si>
  <si>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</si>
  <si>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</si>
  <si>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</si>
  <si>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</si>
  <si>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</si>
  <si>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</si>
  <si>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</si>
  <si>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</si>
  <si>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</si>
  <si>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</si>
  <si>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</si>
  <si>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</si>
  <si>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</si>
  <si>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</si>
  <si>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</si>
  <si>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</si>
  <si>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</si>
  <si>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</si>
  <si>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</si>
  <si>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</si>
  <si>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</si>
  <si>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</si>
  <si>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</si>
  <si>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</si>
  <si>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</si>
  <si>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</si>
  <si>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</si>
  <si>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</si>
  <si>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</si>
  <si>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</si>
  <si>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</si>
  <si>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</si>
  <si>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</si>
  <si>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</si>
  <si>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</si>
  <si>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</si>
  <si>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</si>
  <si>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</si>
  <si>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</si>
  <si>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</si>
  <si>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</si>
  <si>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</si>
  <si>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</si>
  <si>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</si>
  <si>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</si>
  <si>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</si>
  <si>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</si>
  <si>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</si>
  <si>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</si>
  <si>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</si>
  <si>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</si>
  <si>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</si>
  <si>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</si>
  <si>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</si>
  <si>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</si>
  <si>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</si>
  <si>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</si>
  <si>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</si>
  <si>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</si>
  <si>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</si>
  <si>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</si>
  <si>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</si>
  <si>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</si>
  <si>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</si>
  <si>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</si>
  <si>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</si>
  <si>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</si>
  <si>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</si>
  <si>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</si>
  <si>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</si>
  <si>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</si>
  <si>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</si>
  <si>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</si>
  <si>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</si>
  <si>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</si>
  <si>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</si>
  <si>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</si>
  <si>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</si>
  <si>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</si>
  <si>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</si>
  <si>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</si>
  <si>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</si>
  <si>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</si>
  <si>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</si>
  <si>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</si>
  <si>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</si>
  <si>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</si>
  <si>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</si>
  <si>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</si>
  <si>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</si>
  <si>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</si>
  <si>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</si>
  <si>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</si>
  <si>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</si>
  <si>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</si>
  <si>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</si>
  <si>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</si>
  <si>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</si>
  <si>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</si>
  <si>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</si>
  <si>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</si>
  <si>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</si>
  <si>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</si>
  <si>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</si>
  <si>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</si>
  <si>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</si>
  <si>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</si>
  <si>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</si>
  <si>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</si>
  <si>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</si>
  <si>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</si>
  <si>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</si>
  <si>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</si>
  <si>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</si>
  <si>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</si>
  <si>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</si>
  <si>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</si>
  <si>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</si>
  <si>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</si>
  <si>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</si>
  <si>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</si>
  <si>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</si>
  <si>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</si>
  <si>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</si>
  <si>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</si>
  <si>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</si>
  <si>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</si>
  <si>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</si>
  <si>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</si>
  <si>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</si>
  <si>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</si>
  <si>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</si>
  <si>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</si>
  <si>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</si>
  <si>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</si>
  <si>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</si>
  <si>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</si>
  <si>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</si>
  <si>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</si>
  <si>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</si>
  <si>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</si>
  <si>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</si>
  <si>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</si>
  <si>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</si>
  <si>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</si>
  <si>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</si>
  <si>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</si>
  <si>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</si>
  <si>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</si>
  <si>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</si>
  <si>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</si>
  <si>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</si>
  <si>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</si>
  <si>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</si>
  <si>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</si>
  <si>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</si>
  <si>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</si>
  <si>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</si>
  <si>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</si>
  <si>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</si>
  <si>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</si>
  <si>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</si>
  <si>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</si>
  <si>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</si>
  <si>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</si>
  <si>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</si>
  <si>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</si>
  <si>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</si>
  <si>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</si>
  <si>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</si>
  <si>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</si>
  <si>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</si>
  <si>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</si>
  <si>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</si>
  <si>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</si>
  <si>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</si>
  <si>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</si>
  <si>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</si>
  <si>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</si>
  <si>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</si>
  <si>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</si>
  <si>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</si>
  <si>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</si>
  <si>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</si>
  <si>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</si>
  <si>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</si>
  <si>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</si>
  <si>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</si>
  <si>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</si>
  <si>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</si>
  <si>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</si>
  <si>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</si>
  <si>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</si>
  <si>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</si>
  <si>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</si>
  <si>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</si>
  <si>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</si>
  <si>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</si>
  <si>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</si>
  <si>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</si>
  <si>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</si>
  <si>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</si>
  <si>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</si>
  <si>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</si>
  <si>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</si>
  <si>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</si>
  <si>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</si>
  <si>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</si>
  <si>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</si>
  <si>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</si>
  <si>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</si>
  <si>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</si>
  <si>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</si>
  <si>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</si>
  <si>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</si>
  <si>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</si>
  <si>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</si>
  <si>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</si>
  <si>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</si>
  <si>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</si>
  <si>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</si>
  <si>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</si>
  <si>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</si>
  <si>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</si>
  <si>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</si>
  <si>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</si>
  <si>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</si>
  <si>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</si>
  <si>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</si>
  <si>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</si>
  <si>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</si>
  <si>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</si>
  <si>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</si>
  <si>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</si>
  <si>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</si>
  <si>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</si>
  <si>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</si>
  <si>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</si>
  <si>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</si>
  <si>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</si>
  <si>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</si>
  <si>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</si>
  <si>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</si>
  <si>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</si>
  <si>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</si>
  <si>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</si>
  <si>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</si>
  <si>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</si>
  <si>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</si>
  <si>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</si>
  <si>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</si>
  <si>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</si>
  <si>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</si>
  <si>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</si>
  <si>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</si>
  <si>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</si>
  <si>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</si>
  <si>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</si>
  <si>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</si>
  <si>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</si>
  <si>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</si>
  <si>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</si>
  <si>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</si>
  <si>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</si>
  <si>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</si>
  <si>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</si>
  <si>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</si>
  <si>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</si>
  <si>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</si>
  <si>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</si>
  <si>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</si>
  <si>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</si>
  <si>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</si>
  <si>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</si>
  <si>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</si>
  <si>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</si>
  <si>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</si>
  <si>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</si>
  <si>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</si>
  <si>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</si>
  <si>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</si>
  <si>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</si>
  <si>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</si>
  <si>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</si>
  <si>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</si>
  <si>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</si>
  <si>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</si>
  <si>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</si>
  <si>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</si>
  <si>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</si>
  <si>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</si>
  <si>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</si>
  <si>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</si>
  <si>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</si>
  <si>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</si>
  <si>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</si>
  <si>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</si>
  <si>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</si>
  <si>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</si>
  <si>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</si>
  <si>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</si>
  <si>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</si>
  <si>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</si>
  <si>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</si>
  <si>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</si>
  <si>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</si>
  <si>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</si>
  <si>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</si>
  <si>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</si>
  <si>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</si>
  <si>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</si>
  <si>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</si>
  <si>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</si>
  <si>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</si>
  <si>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</si>
  <si>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</si>
  <si>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</si>
  <si>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</si>
  <si>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</si>
  <si>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</si>
  <si>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</si>
  <si>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</si>
  <si>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</si>
  <si>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</si>
  <si>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</si>
  <si>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</si>
  <si>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</si>
  <si>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</si>
  <si>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</si>
  <si>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</si>
  <si>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</si>
  <si>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</si>
  <si>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</si>
  <si>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</si>
  <si>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</si>
  <si>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</si>
  <si>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</si>
  <si>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</si>
  <si>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</si>
  <si>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</si>
  <si>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</si>
  <si>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</si>
  <si>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</si>
  <si>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</si>
  <si>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</si>
  <si>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</si>
  <si>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</si>
  <si>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</si>
  <si>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</si>
  <si>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</si>
  <si>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</si>
  <si>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</si>
  <si>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</si>
  <si>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</si>
  <si>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</si>
  <si>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</si>
  <si>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</si>
  <si>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</si>
  <si>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</si>
  <si>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</si>
  <si>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</si>
  <si>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</si>
  <si>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</si>
  <si>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</si>
  <si>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</si>
  <si>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</si>
  <si>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</si>
  <si>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</si>
  <si>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</si>
  <si>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</si>
  <si>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</si>
  <si>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</si>
  <si>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</si>
  <si>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</si>
  <si>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</si>
  <si>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</si>
  <si>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</si>
  <si>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</si>
  <si>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</si>
  <si>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</si>
  <si>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</si>
  <si>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</si>
  <si>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</si>
  <si>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</si>
  <si>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</si>
  <si>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</si>
  <si>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</si>
  <si>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</si>
  <si>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</si>
  <si>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</si>
  <si>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</si>
  <si>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</si>
  <si>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</si>
  <si>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</si>
  <si>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</si>
  <si>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</si>
  <si>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</si>
  <si>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</si>
  <si>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</si>
  <si>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</si>
  <si>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</si>
  <si>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</si>
  <si>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</si>
  <si>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</si>
  <si>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</si>
  <si>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</si>
  <si>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</si>
  <si>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</si>
  <si>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</si>
  <si>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</si>
  <si>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</si>
  <si>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</si>
  <si>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</si>
  <si>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</si>
  <si>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</si>
  <si>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</si>
  <si>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</si>
  <si>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</si>
  <si>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</si>
  <si>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</si>
  <si>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</si>
  <si>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</si>
  <si>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</si>
  <si>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</si>
  <si>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</si>
  <si>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</si>
  <si>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</si>
  <si>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</si>
  <si>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</si>
  <si>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</si>
  <si>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</si>
  <si>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</si>
  <si>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</si>
  <si>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</si>
  <si>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</si>
  <si>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</si>
  <si>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</si>
  <si>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</si>
  <si>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</si>
  <si>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</si>
  <si>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</si>
  <si>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</si>
  <si>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</si>
  <si>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</si>
  <si>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</si>
  <si>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</si>
  <si>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</si>
  <si>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</si>
  <si>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</si>
  <si>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</si>
  <si>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</si>
  <si>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</si>
  <si>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</si>
  <si>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</si>
  <si>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</si>
  <si>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</si>
  <si>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</si>
  <si>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</si>
  <si>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</si>
  <si>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</si>
  <si>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</si>
  <si>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</si>
  <si>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</si>
  <si>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</si>
  <si>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</si>
  <si>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</si>
  <si>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</si>
  <si>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</si>
  <si>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</si>
  <si>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</si>
  <si>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</si>
  <si>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</si>
  <si>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</si>
  <si>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</si>
  <si>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</si>
  <si>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</si>
  <si>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</si>
  <si>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</si>
  <si>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</si>
  <si>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</si>
  <si>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</si>
  <si>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</si>
  <si>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</si>
  <si>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</si>
  <si>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</si>
  <si>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</si>
  <si>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</si>
  <si>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</si>
  <si>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</si>
  <si>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</si>
  <si>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</si>
  <si>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</si>
  <si>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</si>
  <si>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</si>
  <si>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</si>
  <si>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</si>
  <si>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</si>
  <si>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</si>
  <si>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</si>
  <si>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</si>
  <si>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</si>
  <si>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</si>
  <si>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</si>
  <si>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</si>
  <si>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</si>
  <si>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</si>
  <si>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</si>
  <si>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</si>
  <si>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</si>
  <si>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</si>
  <si>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</si>
  <si>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</si>
  <si>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</si>
  <si>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</si>
  <si>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</si>
  <si>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</si>
  <si>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</si>
  <si>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</si>
  <si>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</si>
  <si>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</si>
  <si>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</si>
  <si>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</si>
  <si>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</si>
  <si>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</si>
  <si>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</si>
  <si>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</si>
  <si>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</si>
  <si>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</si>
  <si>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</si>
  <si>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</si>
  <si>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</si>
  <si>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</si>
  <si>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</si>
  <si>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</si>
  <si>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</si>
  <si>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</si>
  <si>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</si>
  <si>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</si>
  <si>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</si>
  <si>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</si>
  <si>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</si>
  <si>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</si>
  <si>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</si>
  <si>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</si>
  <si>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</si>
  <si>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</si>
  <si>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</si>
  <si>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</si>
  <si>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</si>
  <si>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</si>
  <si>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</si>
  <si>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</si>
  <si>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</si>
  <si>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</si>
  <si>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</si>
  <si>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</si>
  <si>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</si>
  <si>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</si>
  <si>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</si>
  <si>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</si>
  <si>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</si>
  <si>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</si>
  <si>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</si>
  <si>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</si>
  <si>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</si>
  <si>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</si>
  <si>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</si>
  <si>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</si>
  <si>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</si>
  <si>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</si>
  <si>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</si>
  <si>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</si>
  <si>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</si>
  <si>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</si>
  <si>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</si>
  <si>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</si>
  <si>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</si>
  <si>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</si>
  <si>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</si>
  <si>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</si>
  <si>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</si>
  <si>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</si>
  <si>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</si>
  <si>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</si>
  <si>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</si>
  <si>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</si>
  <si>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</si>
  <si>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</si>
  <si>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</si>
  <si>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</si>
  <si>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</si>
  <si>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</si>
  <si>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</si>
  <si>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</si>
  <si>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</si>
  <si>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</si>
  <si>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</si>
  <si>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</si>
  <si>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</si>
  <si>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</si>
  <si>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</si>
  <si>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</si>
  <si>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</si>
  <si>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</si>
  <si>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</si>
  <si>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</si>
  <si>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</si>
  <si>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</si>
  <si>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</si>
  <si>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</si>
  <si>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</si>
  <si>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</si>
  <si>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</si>
  <si>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</si>
  <si>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</si>
  <si>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</si>
  <si>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</si>
  <si>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</si>
  <si>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</si>
  <si>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</si>
  <si>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</si>
  <si>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</si>
  <si>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</si>
  <si>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</si>
  <si>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</si>
  <si>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</si>
  <si>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</si>
  <si>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</si>
  <si>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</si>
  <si>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</si>
  <si>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</si>
  <si>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</si>
  <si>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</si>
  <si>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</si>
  <si>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</si>
  <si>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</si>
  <si>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</si>
  <si>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</si>
  <si>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</si>
  <si>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</si>
  <si>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</si>
  <si>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</si>
  <si>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</si>
  <si>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</si>
  <si>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</si>
  <si>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</si>
  <si>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</si>
  <si>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</si>
  <si>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</si>
  <si>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</si>
  <si>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</si>
  <si>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</si>
  <si>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</si>
  <si>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</si>
  <si>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</si>
  <si>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</si>
  <si>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</si>
  <si>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</si>
  <si>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</si>
  <si>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</si>
  <si>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</si>
  <si>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</si>
  <si>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</si>
  <si>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</si>
  <si>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</si>
  <si>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</si>
  <si>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</si>
  <si>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</si>
  <si>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</si>
  <si>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</si>
  <si>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</si>
  <si>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</si>
  <si>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</si>
  <si>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</si>
  <si>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</si>
  <si>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</si>
  <si>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</si>
  <si>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</si>
  <si>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</si>
  <si>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</si>
  <si>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</si>
  <si>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</si>
  <si>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</si>
  <si>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</si>
  <si>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</si>
  <si>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</si>
  <si>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</si>
  <si>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</si>
  <si>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</si>
  <si>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</si>
  <si>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</si>
  <si>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</si>
  <si>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</si>
  <si>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</si>
  <si>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</si>
  <si>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</si>
  <si>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</si>
  <si>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</si>
  <si>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</si>
  <si>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</si>
  <si>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</si>
  <si>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</si>
  <si>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</si>
  <si>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</si>
  <si>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</si>
  <si>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</si>
  <si>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</si>
  <si>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</si>
  <si>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</si>
  <si>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</si>
  <si>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</si>
  <si>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</si>
  <si>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</si>
  <si>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</si>
  <si>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</si>
  <si>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</si>
  <si>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</si>
  <si>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</si>
  <si>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</si>
  <si>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</si>
  <si>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</si>
  <si>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</si>
  <si>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</si>
  <si>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</si>
  <si>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</si>
  <si>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</si>
  <si>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</si>
  <si>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</si>
  <si>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</si>
  <si>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</si>
  <si>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</si>
  <si>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</si>
  <si>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</si>
  <si>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</si>
  <si>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</si>
  <si>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</si>
  <si>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</si>
  <si>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</si>
  <si>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</si>
  <si>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</si>
  <si>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</si>
  <si>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</si>
  <si>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</si>
  <si>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</si>
  <si>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</si>
  <si>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</si>
  <si>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</si>
  <si>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</si>
  <si>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</si>
  <si>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</si>
  <si>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</si>
  <si>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</si>
  <si>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</si>
  <si>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</si>
  <si>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</si>
  <si>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</si>
  <si>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</si>
  <si>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</si>
  <si>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</si>
  <si>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</si>
  <si>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</si>
  <si>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</si>
  <si>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</si>
  <si>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</si>
  <si>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</si>
  <si>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</si>
  <si>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</si>
  <si>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</si>
  <si>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</si>
  <si>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</si>
  <si>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</si>
  <si>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</si>
  <si>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</si>
  <si>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</si>
  <si>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</si>
  <si>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</si>
  <si>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</si>
  <si>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</si>
  <si>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</si>
  <si>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</si>
  <si>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</si>
  <si>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</si>
  <si>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</si>
  <si>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</si>
  <si>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</si>
  <si>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</si>
  <si>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</si>
  <si>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</si>
  <si>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</si>
  <si>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</si>
  <si>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</si>
  <si>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</si>
  <si>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</si>
  <si>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</si>
  <si>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</si>
  <si>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</si>
  <si>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</si>
  <si>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</si>
  <si>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</si>
  <si>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</si>
  <si>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</si>
  <si>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</si>
  <si>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</si>
  <si>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</si>
  <si>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</si>
  <si>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</si>
  <si>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</si>
  <si>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</si>
  <si>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</si>
  <si>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</si>
  <si>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</si>
  <si>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</si>
  <si>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</si>
  <si>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</si>
  <si>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</si>
  <si>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</si>
  <si>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</si>
  <si>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</si>
  <si>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</si>
  <si>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</si>
  <si>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</si>
  <si>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</si>
  <si>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</si>
  <si>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</si>
  <si>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</si>
  <si>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</si>
  <si>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</si>
  <si>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</si>
  <si>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</si>
  <si>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</si>
  <si>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</si>
  <si>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</si>
  <si>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</si>
  <si>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</si>
  <si>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</si>
  <si>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</si>
  <si>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</si>
  <si>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</si>
  <si>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</si>
  <si>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</si>
  <si>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</si>
  <si>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</si>
  <si>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</si>
  <si>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</si>
  <si>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</si>
  <si>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</si>
  <si>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</si>
  <si>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</si>
  <si>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</si>
  <si>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</si>
  <si>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</si>
  <si>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</si>
  <si>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</si>
  <si>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</si>
  <si>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</si>
  <si>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</si>
  <si>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</si>
  <si>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</si>
  <si>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</si>
  <si>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</si>
  <si>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</si>
  <si>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</si>
  <si>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</si>
  <si>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</si>
  <si>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</si>
  <si>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</si>
  <si>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</si>
  <si>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</si>
  <si>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</si>
  <si>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</si>
  <si>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</si>
  <si>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</si>
  <si>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</si>
  <si>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</si>
  <si>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</si>
  <si>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</si>
  <si>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</si>
  <si>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</si>
  <si>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</si>
  <si>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</si>
  <si>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</si>
  <si>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</si>
  <si>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</si>
  <si>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</si>
  <si>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</si>
  <si>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</si>
  <si>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</si>
  <si>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</si>
  <si>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</si>
  <si>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</si>
  <si>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</si>
  <si>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</si>
  <si>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</si>
  <si>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</si>
  <si>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</si>
  <si>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</si>
  <si>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</si>
  <si>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</si>
  <si>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</si>
  <si>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</si>
  <si>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</si>
  <si>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</si>
  <si>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</si>
  <si>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</si>
  <si>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</si>
  <si>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</si>
  <si>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</si>
  <si>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</si>
  <si>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</si>
  <si>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</si>
  <si>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</si>
  <si>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</si>
  <si>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</si>
  <si>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</si>
  <si>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</si>
  <si>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</si>
  <si>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</si>
  <si>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</si>
  <si>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</si>
  <si>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</si>
  <si>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</si>
  <si>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</si>
  <si>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</si>
  <si>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</si>
  <si>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</si>
  <si>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</si>
  <si>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</si>
  <si>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</si>
  <si>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</si>
  <si>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</si>
  <si>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</si>
  <si>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</si>
  <si>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</si>
  <si>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</si>
  <si>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</si>
  <si>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</si>
  <si>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</si>
  <si>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</si>
  <si>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</si>
  <si>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</si>
  <si>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</si>
  <si>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</si>
  <si>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</si>
  <si>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</si>
  <si>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</si>
  <si>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</si>
  <si>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</si>
  <si>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</si>
  <si>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</si>
  <si>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</si>
  <si>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</si>
  <si>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</si>
  <si>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</si>
  <si>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</si>
  <si>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</si>
  <si>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</si>
  <si>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</si>
  <si>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</si>
  <si>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</si>
  <si>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</si>
  <si>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</si>
  <si>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</si>
  <si>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</si>
  <si>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</si>
  <si>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</si>
  <si>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</si>
  <si>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</si>
  <si>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</si>
  <si>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</si>
  <si>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</si>
  <si>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</si>
  <si>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</si>
  <si>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</si>
  <si>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</si>
  <si>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</si>
  <si>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</si>
  <si>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</si>
  <si>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</si>
  <si>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</si>
  <si>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</si>
  <si>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</si>
  <si>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</si>
  <si>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</si>
  <si>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</si>
  <si>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</si>
  <si>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</si>
  <si>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</si>
  <si>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</si>
  <si>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</si>
  <si>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</si>
  <si>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</si>
  <si>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</si>
  <si>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</si>
  <si>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</si>
  <si>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</si>
  <si>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</si>
  <si>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</si>
  <si>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</si>
  <si>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</si>
  <si>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</si>
  <si>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</si>
  <si>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</si>
  <si>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</si>
  <si>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</si>
  <si>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</si>
  <si>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</si>
  <si>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</si>
  <si>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</si>
  <si>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</si>
  <si>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</si>
  <si>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</si>
  <si>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</si>
  <si>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</si>
  <si>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</si>
  <si>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</si>
  <si>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</si>
  <si>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</si>
  <si>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</si>
  <si>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</si>
  <si>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</si>
  <si>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</si>
  <si>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</si>
  <si>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</si>
  <si>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</si>
  <si>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</si>
  <si>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</si>
  <si>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</si>
  <si>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</si>
  <si>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</si>
  <si>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</si>
  <si>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</si>
  <si>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</si>
  <si>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</si>
  <si>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</si>
  <si>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</si>
  <si>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</si>
  <si>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</si>
  <si>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</si>
  <si>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</si>
  <si>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</si>
  <si>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</si>
  <si>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</si>
  <si>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</si>
  <si>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</si>
  <si>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</si>
  <si>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</si>
  <si>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</si>
  <si>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</si>
  <si>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</si>
  <si>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</si>
  <si>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</si>
  <si>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</si>
  <si>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</si>
  <si>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</si>
  <si>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</si>
  <si>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</si>
  <si>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</si>
  <si>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</si>
  <si>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</si>
  <si>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</si>
  <si>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</si>
  <si>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</si>
  <si>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</si>
  <si>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</si>
  <si>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</si>
  <si>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</si>
  <si>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</si>
  <si>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</si>
  <si>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</si>
  <si>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</si>
  <si>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</si>
  <si>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</si>
  <si>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</si>
  <si>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</si>
  <si>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</si>
  <si>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</si>
  <si>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</si>
  <si>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</si>
  <si>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</si>
  <si>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</si>
  <si>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</si>
  <si>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</si>
  <si>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</si>
  <si>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</si>
  <si>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</si>
  <si>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</si>
  <si>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</si>
  <si>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</si>
  <si>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</si>
  <si>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</si>
  <si>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</si>
  <si>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</si>
  <si>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</si>
  <si>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</si>
  <si>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</si>
  <si>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</si>
  <si>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</si>
  <si>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</si>
  <si>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</si>
  <si>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</si>
  <si>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</si>
  <si>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</si>
  <si>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</si>
  <si>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</si>
  <si>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</si>
  <si>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</si>
  <si>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</si>
  <si>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</si>
  <si>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</si>
  <si>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</si>
  <si>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</si>
  <si>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</si>
  <si>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</si>
  <si>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</si>
  <si>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</si>
  <si>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</si>
  <si>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</si>
  <si>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</si>
  <si>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</si>
  <si>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</si>
  <si>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</si>
  <si>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</si>
  <si>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</si>
  <si>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</si>
  <si>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</si>
  <si>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</si>
  <si>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</si>
  <si>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</si>
  <si>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</si>
  <si>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</si>
  <si>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</si>
  <si>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</si>
  <si>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</si>
  <si>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</si>
  <si>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</si>
  <si>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</si>
  <si>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</si>
  <si>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</si>
  <si>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</si>
  <si>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</si>
  <si>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</si>
  <si>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</si>
  <si>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</si>
  <si>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</si>
  <si>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</si>
  <si>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</si>
  <si>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</si>
  <si>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</si>
  <si>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</si>
  <si>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</si>
  <si>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</si>
  <si>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</si>
  <si>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</si>
  <si>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</si>
  <si>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</si>
  <si>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</si>
  <si>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</si>
  <si>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</si>
  <si>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</si>
  <si>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</si>
  <si>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</si>
  <si>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</si>
  <si>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</si>
  <si>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</si>
  <si>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</si>
  <si>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</si>
  <si>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</si>
  <si>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</si>
  <si>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</si>
  <si>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</si>
  <si>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</si>
  <si>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</si>
  <si>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</si>
  <si>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</si>
  <si>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</si>
  <si>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</si>
  <si>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</si>
  <si>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</si>
  <si>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</si>
  <si>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</si>
  <si>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</si>
  <si>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</si>
  <si>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</si>
  <si>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</si>
  <si>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</si>
  <si>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</si>
  <si>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</si>
  <si>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</si>
  <si>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</si>
  <si>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</si>
  <si>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</si>
  <si>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</si>
  <si>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</si>
  <si>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</si>
  <si>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</si>
  <si>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</si>
  <si>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</si>
  <si>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</si>
  <si>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</si>
  <si>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</si>
  <si>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</si>
  <si>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</si>
  <si>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</si>
  <si>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</si>
  <si>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</si>
  <si>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</si>
  <si>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</si>
  <si>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</si>
  <si>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</si>
  <si>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</si>
  <si>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</si>
  <si>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</si>
  <si>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</si>
  <si>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</si>
  <si>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</si>
  <si>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</si>
  <si>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</si>
  <si>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</si>
  <si>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</si>
  <si>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</si>
  <si>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</si>
  <si>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</si>
  <si>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</si>
  <si>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</si>
  <si>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</si>
  <si>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</si>
  <si>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</si>
  <si>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</si>
  <si>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</si>
  <si>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</si>
  <si>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</si>
  <si>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</si>
  <si>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</si>
  <si>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</si>
  <si>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</si>
  <si>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</si>
  <si>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</si>
  <si>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</si>
  <si>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</si>
  <si>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</si>
  <si>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</si>
  <si>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</si>
  <si>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</si>
  <si>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</si>
  <si>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</si>
  <si>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</si>
  <si>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</si>
  <si>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</si>
  <si>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</si>
  <si>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</si>
  <si>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</si>
  <si>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</si>
  <si>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</si>
  <si>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</si>
  <si>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</si>
  <si>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</si>
  <si>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</si>
  <si>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</si>
  <si>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</si>
  <si>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</si>
  <si>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</si>
  <si>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</si>
  <si>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</si>
  <si>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</si>
  <si>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</si>
  <si>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</si>
  <si>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</si>
  <si>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</si>
  <si>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</si>
  <si>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</si>
  <si>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</si>
  <si>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</si>
  <si>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</si>
  <si>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</si>
  <si>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</si>
  <si>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</si>
  <si>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</si>
  <si>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</si>
  <si>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</si>
  <si>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</si>
  <si>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</si>
  <si>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</si>
  <si>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</si>
  <si>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</si>
  <si>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</si>
  <si>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</si>
  <si>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</si>
  <si>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</si>
  <si>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</si>
  <si>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</si>
  <si>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</si>
  <si>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</si>
  <si>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</si>
  <si>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</si>
  <si>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</si>
  <si>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</si>
  <si>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</si>
  <si>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</si>
  <si>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</si>
  <si>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</si>
  <si>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</si>
  <si>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</si>
  <si>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</si>
  <si>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</si>
  <si>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</si>
  <si>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</si>
  <si>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</si>
  <si>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</si>
  <si>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</si>
  <si>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</si>
  <si>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</si>
  <si>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</si>
  <si>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</si>
  <si>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</si>
  <si>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</si>
  <si>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</si>
  <si>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</si>
  <si>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</si>
  <si>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</si>
  <si>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</si>
  <si>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</si>
  <si>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</si>
  <si>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</si>
  <si>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</si>
  <si>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</si>
  <si>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</si>
  <si>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</si>
  <si>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</si>
  <si>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</si>
  <si>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</si>
  <si>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</si>
  <si>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</si>
  <si>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</si>
  <si>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</si>
  <si>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</si>
  <si>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</si>
  <si>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</si>
  <si>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</si>
  <si>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</si>
  <si>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</si>
  <si>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</si>
  <si>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</si>
  <si>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</si>
  <si>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</si>
  <si>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</si>
  <si>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</si>
  <si>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</si>
  <si>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</si>
  <si>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</si>
  <si>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</si>
  <si>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</si>
  <si>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</si>
  <si>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</si>
  <si>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</si>
  <si>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</si>
  <si>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</si>
  <si>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</si>
  <si>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</si>
  <si>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</si>
  <si>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</si>
  <si>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</si>
  <si>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</si>
  <si>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</si>
  <si>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</si>
  <si>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</si>
  <si>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</si>
  <si>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</si>
  <si>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</si>
  <si>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</si>
  <si>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</si>
  <si>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</si>
  <si>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</si>
  <si>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</si>
  <si>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</si>
  <si>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</si>
  <si>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</si>
  <si>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</si>
  <si>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</si>
  <si>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</si>
  <si>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</si>
  <si>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</si>
  <si>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</si>
  <si>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</si>
  <si>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</si>
  <si>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</si>
  <si>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</si>
  <si>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</si>
  <si>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</si>
  <si>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</si>
  <si>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</si>
  <si>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</si>
  <si>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</si>
  <si>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</si>
  <si>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</si>
  <si>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</si>
  <si>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</si>
  <si>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</si>
  <si>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</si>
  <si>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</si>
  <si>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</si>
  <si>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</si>
  <si>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</si>
  <si>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</si>
  <si>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</si>
  <si>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</si>
  <si>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</si>
  <si>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</si>
  <si>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</si>
  <si>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</si>
  <si>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</si>
  <si>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</si>
  <si>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</si>
  <si>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</si>
  <si>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</si>
  <si>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</si>
  <si>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</si>
  <si>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</si>
  <si>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</si>
  <si>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</si>
  <si>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</si>
  <si>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</si>
  <si>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</si>
  <si>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</si>
  <si>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</si>
  <si>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</si>
  <si>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</si>
  <si>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</si>
  <si>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</si>
  <si>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</si>
  <si>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</si>
  <si>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</si>
  <si>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</si>
  <si>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</si>
  <si>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</si>
  <si>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</si>
  <si>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</si>
  <si>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</si>
  <si>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</si>
  <si>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</si>
  <si>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</si>
  <si>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</si>
  <si>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</si>
  <si>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</si>
  <si>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</si>
  <si>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</si>
  <si>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</si>
  <si>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</si>
  <si>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</si>
  <si>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</si>
  <si>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</si>
  <si>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</si>
  <si>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</si>
  <si>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</si>
  <si>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</si>
  <si>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</si>
  <si>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</si>
  <si>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</si>
  <si>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</si>
  <si>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</si>
  <si>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</si>
  <si>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</si>
  <si>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</si>
  <si>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</si>
  <si>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</si>
  <si>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</si>
  <si>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</si>
  <si>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</si>
  <si>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</si>
  <si>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</si>
  <si>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</si>
  <si>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</si>
  <si>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</si>
  <si>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</si>
  <si>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</si>
  <si>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</si>
  <si>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</si>
  <si>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</si>
  <si>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</si>
  <si>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</si>
  <si>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</si>
  <si>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</si>
  <si>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</si>
  <si>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</si>
  <si>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</si>
  <si>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</si>
  <si>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</si>
  <si>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</si>
  <si>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</si>
  <si>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</si>
  <si>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</si>
  <si>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</si>
  <si>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</si>
  <si>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</si>
  <si>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</si>
  <si>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</si>
  <si>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</si>
  <si>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</si>
  <si>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</si>
  <si>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</si>
  <si>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</si>
  <si>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</si>
  <si>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</si>
  <si>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</si>
  <si>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</si>
  <si>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</si>
  <si>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</si>
  <si>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</si>
  <si>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</si>
  <si>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</si>
  <si>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</si>
  <si>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</si>
  <si>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</si>
  <si>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</si>
  <si>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</si>
  <si>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</si>
  <si>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</si>
  <si>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</si>
  <si>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</si>
  <si>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</si>
  <si>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</si>
  <si>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</si>
  <si>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</si>
  <si>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</si>
  <si>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</si>
  <si>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</si>
  <si>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</si>
  <si>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</si>
  <si>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</si>
  <si>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</si>
  <si>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</si>
  <si>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</si>
  <si>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</si>
  <si>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</si>
  <si>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</si>
  <si>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</si>
  <si>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</si>
  <si>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</si>
  <si>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</si>
  <si>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</si>
  <si>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</si>
  <si>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</si>
  <si>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</si>
  <si>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</si>
  <si>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</si>
  <si>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</si>
  <si>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</si>
  <si>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</si>
  <si>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</si>
  <si>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</si>
  <si>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</si>
  <si>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</si>
  <si>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</si>
  <si>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</si>
  <si>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</si>
  <si>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</si>
  <si>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</si>
  <si>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</si>
  <si>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</si>
  <si>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</si>
  <si>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</si>
  <si>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</si>
  <si>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</si>
  <si>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</si>
  <si>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</si>
  <si>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</si>
  <si>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</si>
  <si>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</si>
  <si>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</si>
  <si>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</si>
  <si>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</si>
  <si>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</si>
  <si>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</si>
  <si>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</si>
  <si>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</si>
  <si>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</si>
  <si>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</si>
  <si>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</si>
  <si>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</si>
  <si>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</si>
  <si>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</si>
  <si>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</si>
  <si>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</si>
  <si>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</si>
  <si>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</si>
  <si>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</si>
  <si>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</si>
  <si>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</si>
  <si>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</si>
  <si>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</si>
  <si>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</si>
  <si>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</si>
  <si>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</si>
  <si>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</si>
  <si>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</si>
  <si>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</si>
  <si>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</si>
  <si>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</si>
  <si>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</si>
  <si>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</si>
  <si>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</si>
  <si>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</si>
  <si>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</si>
  <si>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</si>
  <si>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</si>
  <si>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</si>
  <si>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</si>
  <si>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</si>
  <si>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</si>
  <si>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</si>
  <si>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</si>
  <si>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</si>
  <si>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</si>
  <si>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</si>
  <si>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</si>
  <si>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</si>
  <si>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</si>
  <si>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</si>
  <si>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</si>
  <si>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</si>
  <si>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</si>
  <si>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</si>
  <si>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</si>
  <si>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</si>
  <si>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</si>
  <si>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</si>
  <si>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</si>
  <si>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</si>
  <si>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</si>
  <si>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</si>
  <si>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</si>
  <si>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</si>
  <si>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</si>
  <si>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</si>
  <si>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</si>
  <si>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</si>
  <si>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</si>
  <si>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</si>
  <si>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</si>
  <si>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</si>
  <si>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</si>
  <si>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</si>
  <si>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</si>
  <si>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</si>
  <si>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</si>
  <si>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</si>
  <si>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</si>
  <si>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</si>
  <si>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</si>
  <si>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</si>
  <si>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</si>
  <si>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</si>
  <si>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</si>
  <si>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</si>
  <si>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</si>
  <si>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</si>
  <si>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</si>
  <si>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</si>
  <si>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</si>
  <si>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</si>
  <si>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</si>
  <si>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</si>
  <si>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</si>
  <si>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</si>
  <si>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</si>
  <si>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</si>
  <si>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</si>
  <si>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</si>
  <si>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</si>
  <si>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</si>
  <si>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</si>
  <si>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</si>
  <si>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</si>
  <si>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</si>
  <si>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</si>
  <si>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</si>
  <si>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</si>
  <si>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</si>
  <si>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</si>
  <si>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</si>
  <si>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</si>
  <si>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</si>
  <si>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</si>
  <si>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</si>
  <si>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</si>
  <si>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</si>
  <si>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</si>
  <si>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</si>
  <si>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</si>
  <si>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</si>
  <si>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</si>
  <si>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</si>
  <si>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</si>
  <si>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</si>
  <si>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</si>
  <si>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</si>
  <si>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</si>
  <si>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</si>
  <si>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</si>
  <si>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</si>
  <si>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</si>
  <si>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</si>
  <si>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</si>
  <si>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</si>
  <si>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</si>
  <si>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</si>
  <si>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</si>
  <si>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</si>
  <si>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</si>
  <si>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</si>
  <si>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</si>
  <si>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</si>
  <si>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</si>
  <si>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</si>
  <si>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</si>
  <si>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</si>
  <si>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</si>
  <si>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</si>
  <si>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</si>
  <si>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</si>
  <si>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</si>
  <si>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</si>
  <si>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</si>
  <si>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</si>
  <si>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</si>
  <si>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</si>
  <si>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</si>
  <si>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</si>
  <si>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</si>
  <si>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</si>
  <si>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</si>
  <si>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</si>
  <si>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</si>
  <si>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</si>
  <si>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</si>
  <si>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</si>
  <si>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</si>
  <si>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</si>
  <si>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</si>
  <si>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</si>
  <si>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</si>
  <si>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</si>
  <si>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</si>
  <si>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</si>
  <si>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</si>
  <si>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</si>
  <si>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</si>
  <si>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</si>
  <si>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</si>
  <si>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</si>
  <si>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</si>
  <si>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</si>
  <si>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</si>
  <si>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</si>
  <si>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</si>
  <si>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</si>
  <si>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</si>
  <si>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</si>
  <si>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</si>
  <si>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</si>
  <si>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</si>
  <si>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</si>
  <si>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</si>
  <si>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</si>
  <si>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</si>
  <si>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</si>
  <si>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</si>
  <si>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</si>
  <si>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</si>
  <si>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</si>
  <si>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</si>
  <si>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</si>
  <si>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</si>
  <si>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</si>
  <si>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</si>
  <si>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</si>
  <si>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</si>
  <si>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</si>
  <si>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</si>
  <si>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</si>
  <si>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</si>
  <si>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</si>
  <si>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</si>
  <si>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</si>
  <si>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</si>
  <si>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</si>
  <si>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</si>
  <si>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</si>
  <si>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</si>
  <si>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</si>
  <si>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</si>
  <si>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</si>
  <si>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</si>
  <si>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</si>
  <si>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</si>
  <si>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</si>
  <si>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</si>
  <si>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</si>
  <si>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</si>
  <si>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</si>
  <si>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</si>
  <si>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</si>
  <si>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</si>
  <si>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</si>
  <si>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</si>
  <si>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</si>
  <si>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</si>
  <si>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</si>
  <si>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</si>
  <si>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</si>
  <si>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</si>
  <si>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</si>
  <si>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</si>
  <si>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</si>
  <si>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</si>
  <si>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</si>
  <si>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</si>
  <si>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</si>
  <si>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</si>
  <si>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</si>
  <si>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</si>
  <si>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</si>
  <si>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</si>
  <si>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</si>
  <si>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</si>
  <si>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</si>
  <si>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</si>
  <si>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</si>
  <si>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</si>
  <si>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</si>
  <si>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</si>
  <si>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</si>
  <si>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</si>
  <si>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</si>
  <si>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</si>
  <si>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</si>
  <si>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</si>
  <si>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</si>
  <si>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</si>
  <si>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</si>
  <si>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</si>
  <si>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</si>
  <si>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</si>
  <si>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</si>
  <si>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</si>
  <si>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</si>
  <si>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</si>
  <si>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</si>
  <si>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</si>
  <si>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</si>
  <si>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</si>
  <si>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</si>
  <si>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</si>
  <si>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</si>
  <si>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</si>
  <si>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</si>
  <si>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</si>
  <si>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</si>
  <si>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</si>
  <si>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</si>
  <si>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</si>
  <si>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</si>
  <si>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</si>
  <si>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</si>
  <si>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</si>
  <si>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</si>
  <si>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</si>
  <si>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</si>
  <si>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</si>
  <si>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</si>
  <si>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</si>
  <si>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</si>
  <si>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</si>
  <si>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</si>
  <si>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</si>
  <si>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</si>
  <si>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</si>
  <si>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</si>
  <si>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</si>
  <si>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</si>
  <si>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</si>
  <si>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</si>
  <si>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</si>
  <si>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</si>
  <si>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</si>
  <si>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</si>
  <si>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</si>
  <si>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</si>
  <si>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</si>
  <si>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</si>
  <si>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</si>
  <si>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</si>
  <si>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</si>
  <si>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</si>
  <si>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</si>
  <si>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</si>
  <si>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</si>
  <si>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</si>
  <si>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</si>
  <si>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</si>
  <si>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</si>
  <si>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</si>
  <si>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</si>
  <si>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</si>
  <si>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</si>
  <si>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</si>
  <si>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</si>
  <si>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</si>
  <si>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</si>
  <si>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</si>
  <si>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</si>
  <si>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</si>
  <si>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</si>
  <si>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</si>
  <si>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</si>
  <si>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</si>
  <si>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</si>
  <si>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</si>
  <si>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</si>
  <si>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</si>
  <si>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</si>
  <si>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</si>
  <si>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</si>
  <si>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</si>
  <si>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</si>
  <si>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</si>
  <si>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</si>
  <si>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</si>
  <si>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</si>
  <si>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</si>
  <si>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</si>
  <si>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</si>
  <si>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</si>
  <si>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</si>
  <si>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</si>
  <si>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</si>
  <si>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</si>
  <si>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</si>
  <si>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</si>
  <si>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</si>
  <si>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</si>
  <si>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</si>
  <si>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</si>
  <si>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</si>
  <si>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</si>
  <si>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</si>
  <si>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</si>
  <si>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</si>
  <si>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</si>
  <si>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</si>
  <si>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</si>
  <si>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</si>
  <si>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</si>
  <si>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</si>
  <si>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</si>
  <si>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</si>
  <si>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</si>
  <si>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</si>
  <si>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</si>
  <si>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</si>
  <si>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</si>
  <si>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</si>
  <si>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</si>
  <si>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</si>
  <si>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</si>
  <si>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</si>
  <si>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</si>
  <si>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</si>
  <si>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</si>
  <si>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</si>
  <si>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</si>
  <si>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</si>
  <si>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</si>
  <si>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</si>
  <si>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</si>
  <si>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</si>
  <si>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</si>
  <si>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</si>
  <si>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</si>
  <si>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</si>
  <si>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</si>
  <si>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</si>
  <si>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</si>
  <si>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</si>
  <si>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</si>
  <si>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</si>
  <si>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</si>
  <si>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</si>
  <si>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</si>
  <si>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</si>
  <si>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</si>
  <si>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</si>
  <si>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</si>
  <si>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</si>
  <si>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</si>
  <si>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</si>
  <si>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</si>
  <si>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</si>
  <si>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</si>
  <si>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</si>
  <si>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</si>
  <si>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</si>
  <si>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</si>
  <si>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</si>
  <si>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</si>
  <si>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</si>
  <si>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</si>
  <si>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</si>
  <si>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</si>
  <si>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</si>
  <si>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</si>
  <si>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</si>
  <si>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</si>
  <si>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</si>
  <si>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</si>
  <si>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</si>
  <si>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</si>
  <si>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</si>
  <si>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</si>
  <si>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</si>
  <si>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</si>
  <si>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</si>
  <si>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</si>
  <si>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</si>
  <si>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</si>
  <si>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</si>
  <si>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</si>
  <si>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</si>
  <si>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</si>
  <si>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</si>
  <si>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</si>
  <si>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</si>
  <si>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</si>
  <si>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</si>
  <si>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</si>
  <si>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</si>
  <si>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</si>
  <si>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</si>
  <si>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</si>
  <si>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</si>
  <si>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</si>
  <si>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</si>
  <si>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</si>
  <si>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</si>
  <si>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</si>
  <si>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</si>
  <si>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</si>
  <si>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</si>
  <si>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</si>
  <si>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</si>
  <si>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</si>
  <si>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</si>
  <si>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</si>
  <si>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</si>
  <si>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</si>
  <si>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</si>
  <si>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</si>
  <si>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</si>
  <si>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</si>
  <si>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</si>
  <si>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</si>
  <si>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</si>
  <si>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</si>
  <si>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</si>
  <si>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</si>
  <si>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</si>
  <si>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</si>
  <si>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</si>
  <si>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</si>
  <si>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</si>
  <si>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</si>
  <si>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</si>
  <si>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</si>
  <si>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</si>
  <si>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</si>
  <si>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</si>
  <si>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</si>
  <si>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</si>
  <si>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</si>
  <si>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</si>
  <si>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</si>
  <si>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</si>
  <si>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</si>
  <si>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</si>
  <si>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</si>
  <si>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</si>
  <si>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</si>
  <si>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</si>
  <si>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</si>
  <si>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</si>
  <si>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</si>
  <si>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</si>
  <si>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</si>
  <si>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</si>
  <si>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</si>
  <si>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</si>
  <si>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</si>
  <si>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</si>
  <si>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</si>
  <si>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</si>
  <si>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</si>
  <si>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</si>
  <si>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</si>
  <si>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</si>
  <si>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</si>
  <si>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</si>
  <si>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</si>
  <si>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</si>
  <si>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</si>
  <si>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</si>
  <si>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</si>
  <si>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</si>
  <si>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</si>
  <si>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</si>
  <si>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</si>
  <si>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</si>
  <si>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</si>
  <si>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</si>
  <si>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</si>
  <si>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</si>
  <si>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</si>
  <si>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</si>
  <si>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</si>
  <si>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</si>
  <si>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</si>
  <si>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</si>
  <si>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</si>
  <si>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</si>
  <si>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</si>
  <si>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</si>
  <si>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</si>
  <si>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</si>
  <si>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</si>
  <si>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</si>
  <si>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</si>
  <si>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</si>
  <si>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</si>
  <si>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</si>
  <si>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</si>
  <si>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</si>
  <si>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</si>
  <si>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</si>
  <si>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</si>
  <si>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</si>
  <si>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</si>
  <si>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</si>
  <si>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</si>
  <si>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</si>
  <si>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</si>
  <si>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</si>
  <si>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</si>
  <si>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</si>
  <si>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</si>
  <si>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</si>
  <si>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</si>
  <si>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</si>
  <si>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</si>
  <si>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</si>
  <si>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</si>
  <si>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</si>
  <si>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</si>
  <si>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</si>
  <si>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</si>
  <si>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</si>
  <si>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</si>
  <si>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</si>
  <si>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</si>
  <si>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</si>
  <si>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</si>
  <si>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</si>
  <si>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</si>
  <si>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</si>
  <si>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</si>
  <si>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</si>
  <si>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</si>
  <si>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</si>
  <si>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</si>
  <si>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</si>
  <si>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</si>
  <si>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</si>
  <si>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</si>
  <si>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</si>
  <si>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</si>
  <si>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</si>
  <si>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</si>
  <si>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</si>
  <si>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</si>
  <si>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</si>
  <si>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</si>
  <si>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</si>
  <si>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</si>
  <si>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</si>
  <si>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</si>
  <si>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</si>
  <si>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</si>
  <si>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</si>
  <si>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</si>
  <si>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</si>
  <si>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</si>
  <si>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</si>
  <si>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</si>
  <si>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</si>
  <si>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</si>
  <si>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</si>
  <si>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</si>
  <si>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</si>
  <si>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</si>
  <si>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</si>
  <si>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</si>
  <si>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</si>
  <si>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</si>
  <si>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</si>
  <si>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</si>
  <si>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</si>
  <si>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</si>
  <si>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</si>
  <si>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</si>
  <si>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</si>
  <si>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</si>
  <si>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</si>
  <si>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</si>
  <si>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</si>
  <si>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</si>
  <si>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</si>
  <si>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</si>
  <si>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</si>
  <si>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</si>
  <si>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</si>
  <si>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</si>
  <si>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</si>
  <si>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</si>
  <si>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</si>
  <si>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</si>
  <si>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</si>
  <si>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</si>
  <si>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</si>
  <si>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</si>
  <si>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</si>
  <si>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</si>
  <si>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</si>
  <si>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</si>
  <si>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</si>
  <si>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</si>
  <si>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</si>
  <si>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</si>
  <si>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</si>
  <si>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</si>
  <si>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</si>
  <si>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</si>
  <si>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</si>
  <si>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</si>
  <si>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</si>
  <si>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</si>
  <si>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</si>
  <si>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</si>
  <si>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</si>
  <si>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</si>
  <si>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</si>
  <si>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</si>
  <si>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</si>
  <si>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</si>
  <si>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</si>
  <si>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</si>
  <si>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</si>
  <si>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</si>
  <si>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</si>
  <si>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</si>
  <si>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</si>
  <si>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</si>
  <si>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</si>
  <si>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</si>
  <si>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</si>
  <si>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</si>
  <si>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</si>
  <si>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</si>
  <si>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</si>
  <si>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</si>
  <si>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</si>
  <si>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</si>
  <si>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</si>
  <si>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</si>
  <si>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</si>
  <si>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</si>
  <si>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</si>
  <si>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</si>
  <si>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</si>
  <si>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</si>
  <si>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</si>
  <si>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</si>
  <si>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</si>
  <si>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</si>
  <si>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</si>
  <si>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</si>
  <si>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</si>
  <si>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</si>
  <si>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</si>
  <si>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</si>
  <si>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</si>
  <si>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</si>
  <si>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</si>
  <si>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</si>
  <si>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</si>
  <si>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</si>
  <si>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</si>
  <si>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</si>
  <si>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</si>
  <si>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</si>
  <si>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</si>
  <si>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</si>
  <si>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</si>
  <si>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</si>
  <si>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</si>
  <si>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</si>
  <si>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</si>
  <si>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</si>
  <si>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</si>
  <si>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</si>
  <si>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</si>
  <si>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</si>
  <si>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</si>
  <si>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</si>
  <si>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</si>
  <si>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</si>
  <si>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</si>
  <si>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</si>
  <si>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</si>
  <si>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</si>
  <si>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</si>
  <si>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</si>
  <si>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</si>
  <si>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</si>
  <si>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</si>
  <si>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</si>
  <si>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</si>
  <si>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</si>
  <si>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</si>
  <si>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</si>
  <si>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</si>
  <si>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</si>
  <si>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</si>
  <si>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</si>
  <si>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</si>
  <si>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</si>
  <si>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</si>
  <si>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</si>
  <si>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</si>
  <si>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</si>
  <si>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</si>
  <si>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</si>
  <si>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</si>
  <si>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</si>
  <si>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</si>
  <si>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</si>
  <si>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</si>
  <si>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</si>
  <si>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</si>
  <si>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</si>
  <si>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</si>
  <si>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</si>
  <si>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</si>
  <si>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</si>
  <si>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</si>
  <si>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</si>
  <si>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</si>
  <si>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</si>
  <si>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</si>
  <si>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</si>
  <si>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</si>
  <si>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</si>
  <si>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</si>
  <si>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</si>
  <si>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</si>
  <si>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</si>
  <si>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</si>
  <si>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</si>
  <si>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</si>
  <si>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</si>
  <si>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</si>
  <si>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</si>
  <si>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</si>
  <si>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</si>
  <si>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</si>
  <si>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</si>
  <si>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</si>
  <si>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</si>
  <si>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</si>
  <si>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</si>
  <si>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</si>
  <si>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</si>
  <si>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</si>
  <si>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</si>
  <si>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</si>
  <si>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</si>
  <si>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</si>
  <si>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</si>
  <si>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</si>
  <si>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</si>
  <si>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</si>
  <si>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</si>
  <si>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</si>
  <si>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</si>
  <si>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</si>
  <si>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</si>
  <si>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</si>
  <si>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</si>
  <si>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</si>
  <si>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</si>
  <si>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</si>
  <si>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</si>
  <si>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</si>
  <si>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</si>
  <si>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</si>
  <si>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</si>
  <si>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</si>
  <si>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</si>
  <si>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</si>
  <si>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</si>
  <si>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</si>
  <si>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</si>
  <si>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</si>
  <si>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</si>
  <si>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</si>
  <si>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</si>
  <si>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</si>
  <si>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</si>
  <si>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</si>
  <si>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</si>
  <si>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</si>
  <si>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</si>
  <si>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</si>
  <si>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</si>
  <si>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</si>
  <si>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</si>
  <si>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</si>
  <si>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</si>
  <si>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</si>
  <si>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</si>
  <si>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</si>
  <si>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</si>
  <si>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</si>
  <si>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</si>
  <si>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</si>
  <si>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</si>
  <si>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</si>
  <si>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</si>
  <si>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</si>
  <si>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</si>
  <si>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</si>
  <si>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</si>
  <si>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</si>
  <si>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</si>
  <si>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</si>
  <si>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</si>
  <si>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</si>
  <si>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</si>
  <si>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</si>
  <si>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</si>
  <si>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</si>
  <si>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</si>
  <si>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</si>
  <si>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</si>
  <si>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</si>
  <si>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</si>
  <si>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</si>
  <si>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</si>
  <si>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</si>
  <si>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</si>
  <si>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</si>
  <si>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</si>
  <si>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</si>
  <si>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</si>
  <si>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</si>
  <si>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</si>
  <si>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</si>
  <si>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</si>
  <si>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</si>
  <si>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</si>
  <si>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</si>
  <si>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</si>
  <si>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</si>
  <si>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</si>
  <si>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</si>
  <si>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</si>
  <si>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</si>
  <si>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</si>
  <si>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</si>
  <si>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</si>
  <si>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</si>
  <si>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</si>
  <si>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</si>
  <si>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</si>
  <si>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</si>
  <si>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</si>
  <si>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</si>
  <si>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</si>
  <si>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</si>
  <si>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</si>
  <si>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</si>
  <si>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</si>
  <si>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</si>
  <si>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</si>
  <si>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</si>
  <si>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</si>
  <si>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</si>
  <si>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</si>
  <si>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</si>
  <si>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</si>
  <si>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</si>
  <si>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</si>
  <si>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</si>
  <si>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</si>
  <si>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</si>
  <si>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</si>
  <si>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</si>
  <si>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</si>
  <si>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</si>
  <si>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</si>
  <si>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</si>
  <si>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</si>
  <si>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</si>
  <si>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</si>
  <si>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</si>
  <si>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</si>
  <si>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</si>
  <si>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</si>
  <si>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</si>
  <si>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</si>
  <si>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</si>
  <si>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</si>
  <si>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</si>
  <si>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</si>
  <si>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</si>
  <si>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</si>
  <si>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</si>
  <si>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</si>
  <si>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</si>
  <si>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</si>
  <si>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</si>
  <si>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</si>
  <si>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</si>
  <si>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</si>
  <si>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</si>
  <si>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</si>
  <si>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</si>
  <si>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</si>
  <si>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</si>
  <si>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</si>
  <si>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</si>
  <si>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</si>
  <si>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</si>
  <si>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</si>
  <si>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</si>
  <si>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</si>
  <si>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</si>
  <si>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</si>
  <si>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</si>
  <si>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</si>
  <si>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</si>
  <si>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</si>
  <si>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</si>
  <si>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</si>
  <si>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</si>
  <si>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</si>
  <si>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</si>
  <si>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</si>
  <si>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</si>
  <si>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</si>
  <si>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</si>
  <si>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</si>
  <si>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</si>
  <si>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</si>
  <si>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</si>
  <si>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</si>
  <si>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</si>
  <si>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</si>
  <si>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</si>
  <si>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</si>
  <si>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</si>
  <si>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</si>
  <si>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</si>
  <si>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</si>
  <si>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</si>
  <si>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</si>
  <si>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</si>
  <si>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</si>
  <si>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</si>
  <si>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</si>
  <si>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</si>
  <si>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</si>
  <si>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</si>
  <si>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</si>
  <si>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</si>
  <si>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</si>
  <si>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</si>
  <si>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</si>
  <si>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</si>
  <si>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</si>
  <si>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</si>
  <si>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</si>
  <si>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</si>
  <si>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</si>
  <si>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</si>
  <si>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</si>
  <si>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</si>
  <si>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</si>
  <si>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</si>
  <si>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</si>
  <si>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</si>
  <si>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</si>
  <si>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</si>
  <si>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</si>
  <si>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</si>
  <si>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</si>
  <si>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</si>
  <si>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</si>
  <si>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</si>
  <si>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</si>
  <si>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</si>
  <si>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</si>
  <si>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</si>
  <si>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</si>
  <si>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</si>
  <si>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</si>
  <si>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</si>
  <si>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</si>
  <si>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</si>
  <si>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</si>
  <si>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</si>
  <si>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</si>
  <si>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</si>
  <si>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</si>
  <si>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</si>
  <si>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</si>
  <si>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</si>
  <si>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</si>
  <si>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</si>
  <si>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</si>
  <si>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</si>
  <si>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</si>
  <si>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</si>
  <si>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</si>
  <si>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</si>
  <si>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</si>
  <si>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</si>
  <si>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</si>
  <si>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</si>
  <si>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</si>
  <si>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</si>
  <si>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</si>
  <si>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</si>
  <si>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</si>
  <si>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</si>
  <si>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</si>
  <si>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</si>
  <si>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</si>
  <si>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</si>
  <si>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</si>
  <si>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</si>
  <si>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</si>
  <si>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</si>
  <si>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</si>
  <si>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</si>
  <si>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</si>
  <si>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</si>
  <si>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</si>
  <si>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</si>
  <si>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</si>
  <si>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</si>
  <si>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</si>
  <si>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</si>
  <si>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</si>
  <si>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</si>
  <si>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</si>
  <si>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</si>
  <si>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</si>
  <si>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</si>
  <si>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</si>
  <si>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</si>
  <si>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</si>
  <si>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</si>
  <si>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</si>
  <si>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</si>
  <si>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</si>
  <si>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</si>
  <si>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</si>
  <si>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</si>
  <si>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</si>
  <si>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</si>
  <si>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</si>
  <si>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</si>
  <si>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</si>
  <si>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</si>
  <si>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</si>
  <si>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</si>
  <si>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</si>
  <si>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</si>
  <si>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</si>
  <si>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</si>
  <si>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</si>
  <si>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</si>
  <si>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</si>
  <si>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</si>
  <si>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</si>
  <si>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</si>
  <si>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</si>
  <si>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</si>
  <si>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</si>
  <si>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</si>
  <si>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</si>
  <si>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</si>
  <si>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</si>
  <si>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</si>
  <si>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</si>
  <si>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</si>
  <si>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</si>
  <si>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</si>
  <si>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</si>
  <si>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</si>
  <si>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</si>
  <si>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</si>
  <si>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</si>
  <si>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</si>
  <si>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</si>
  <si>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</si>
  <si>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</si>
  <si>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</si>
  <si>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</si>
  <si>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</si>
  <si>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</si>
  <si>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</si>
  <si>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</si>
  <si>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</si>
  <si>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</si>
  <si>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</si>
  <si>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</si>
  <si>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</si>
  <si>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</si>
  <si>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</si>
  <si>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</si>
  <si>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</si>
  <si>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</si>
  <si>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</si>
  <si>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</si>
  <si>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</si>
  <si>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</si>
  <si>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</si>
  <si>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</si>
  <si>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</si>
  <si>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</si>
  <si>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</si>
  <si>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</si>
  <si>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</si>
  <si>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</si>
  <si>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</si>
  <si>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</si>
  <si>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</si>
  <si>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</si>
  <si>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</si>
  <si>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</si>
  <si>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</si>
  <si>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</si>
  <si>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</si>
  <si>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</si>
  <si>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</si>
  <si>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</si>
  <si>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</si>
  <si>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</si>
  <si>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</si>
  <si>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</si>
  <si>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</si>
  <si>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</si>
  <si>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</si>
  <si>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</si>
  <si>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</si>
  <si>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</si>
  <si>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</si>
  <si>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</si>
  <si>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</si>
  <si>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</si>
  <si>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</si>
  <si>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</si>
  <si>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</si>
  <si>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</si>
  <si>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</si>
  <si>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</si>
  <si>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</si>
  <si>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</si>
  <si>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</si>
  <si>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</si>
  <si>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</si>
  <si>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</si>
  <si>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</si>
  <si>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</si>
  <si>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</si>
  <si>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</si>
  <si>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</si>
  <si>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</si>
  <si>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</si>
  <si>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</si>
  <si>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</si>
  <si>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</si>
  <si>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</si>
  <si>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</si>
  <si>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</si>
  <si>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</si>
  <si>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</si>
  <si>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</si>
  <si>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</si>
  <si>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</si>
  <si>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</si>
  <si>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</si>
  <si>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</si>
  <si>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</si>
  <si>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</si>
  <si>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</si>
  <si>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</si>
  <si>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</si>
  <si>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</si>
  <si>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</si>
  <si>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</si>
  <si>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</si>
  <si>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</si>
  <si>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</si>
  <si>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</si>
  <si>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</si>
  <si>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</si>
  <si>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</si>
  <si>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</si>
  <si>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</si>
  <si>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</si>
  <si>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</si>
  <si>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</si>
  <si>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</si>
  <si>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</si>
  <si>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</si>
  <si>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</si>
  <si>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</si>
  <si>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</si>
  <si>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</si>
  <si>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</si>
  <si>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</si>
  <si>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</si>
  <si>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</si>
  <si>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</si>
  <si>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</si>
  <si>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</si>
  <si>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</si>
  <si>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</si>
  <si>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</si>
  <si>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</si>
  <si>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</si>
  <si>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</si>
  <si>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</si>
  <si>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</si>
  <si>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</si>
  <si>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</si>
  <si>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</si>
  <si>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</si>
  <si>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</si>
  <si>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</si>
  <si>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</si>
  <si>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</si>
  <si>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</si>
  <si>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</si>
  <si>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</si>
  <si>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</si>
  <si>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</si>
  <si>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</si>
  <si>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</si>
  <si>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</si>
  <si>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</si>
  <si>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</si>
  <si>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</si>
  <si>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</si>
  <si>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</si>
  <si>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</si>
  <si>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</si>
  <si>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</si>
  <si>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</si>
  <si>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</si>
  <si>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</si>
  <si>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</si>
  <si>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</si>
  <si>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</si>
  <si>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</si>
  <si>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</si>
  <si>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</si>
  <si>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</si>
  <si>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</si>
  <si>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</si>
  <si>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</si>
  <si>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</si>
  <si>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</si>
  <si>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</si>
  <si>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</si>
  <si>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</si>
  <si>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</si>
  <si>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</si>
  <si>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</si>
  <si>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</si>
  <si>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</si>
  <si>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</si>
  <si>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</si>
  <si>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</si>
  <si>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</si>
  <si>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</si>
  <si>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</si>
  <si>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</si>
  <si>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</si>
  <si>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</si>
  <si>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</si>
  <si>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</si>
  <si>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</si>
  <si>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</si>
  <si>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</si>
  <si>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</si>
  <si>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</si>
  <si>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</si>
  <si>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</si>
  <si>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</si>
  <si>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</si>
  <si>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</si>
  <si>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</si>
  <si>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</si>
  <si>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</si>
  <si>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</si>
  <si>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</si>
  <si>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</si>
  <si>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</si>
  <si>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</si>
  <si>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</si>
  <si>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</si>
  <si>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</si>
  <si>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</si>
  <si>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</si>
  <si>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</si>
  <si>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</si>
  <si>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</si>
  <si>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</si>
  <si>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</si>
  <si>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</si>
  <si>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</si>
  <si>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</si>
  <si>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</si>
  <si>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</si>
  <si>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</si>
  <si>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</si>
  <si>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</si>
  <si>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</si>
  <si>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</si>
  <si>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</si>
  <si>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</si>
  <si>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</si>
  <si>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</si>
  <si>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</si>
  <si>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</si>
  <si>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</si>
  <si>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</si>
  <si>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</si>
  <si>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</si>
  <si>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</si>
  <si>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</si>
  <si>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</si>
  <si>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</si>
  <si>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</si>
  <si>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</si>
  <si>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</si>
  <si>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</si>
  <si>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</si>
  <si>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</si>
  <si>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</si>
  <si>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</si>
  <si>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</si>
  <si>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</si>
  <si>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</si>
  <si>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</si>
  <si>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</si>
  <si>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</si>
  <si>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</si>
  <si>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</si>
  <si>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</si>
  <si>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</si>
  <si>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</si>
  <si>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</si>
  <si>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</si>
  <si>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</si>
  <si>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</si>
  <si>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</si>
  <si>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</si>
  <si>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</si>
  <si>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</si>
  <si>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</si>
  <si>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</si>
  <si>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</si>
  <si>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</si>
  <si>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</si>
  <si>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</si>
  <si>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</si>
  <si>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</si>
  <si>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</si>
  <si>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</si>
  <si>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</si>
  <si>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</si>
  <si>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</si>
  <si>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</si>
  <si>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</si>
  <si>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</si>
  <si>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</si>
  <si>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</si>
  <si>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</si>
  <si>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</si>
  <si>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</si>
  <si>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</si>
  <si>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</si>
  <si>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</si>
  <si>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</si>
  <si>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</si>
  <si>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</si>
  <si>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</si>
  <si>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</si>
  <si>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</si>
  <si>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</si>
  <si>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</si>
  <si>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</si>
  <si>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</si>
  <si>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</si>
  <si>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</si>
  <si>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</si>
  <si>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</si>
  <si>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</si>
  <si>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</si>
  <si>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</si>
  <si>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</si>
  <si>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</si>
  <si>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</si>
  <si>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</si>
  <si>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</si>
  <si>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</si>
  <si>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</si>
  <si>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</si>
  <si>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</si>
  <si>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</si>
  <si>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</si>
  <si>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</si>
  <si>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</si>
  <si>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</si>
  <si>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</si>
  <si>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</si>
  <si>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</si>
  <si>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</si>
  <si>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</si>
  <si>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</si>
  <si>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</si>
  <si>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</si>
  <si>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</si>
  <si>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</si>
  <si>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</si>
  <si>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</si>
  <si>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</si>
  <si>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</si>
  <si>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</si>
  <si>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</si>
  <si>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</si>
  <si>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</si>
  <si>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</si>
  <si>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</si>
  <si>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</si>
  <si>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</si>
  <si>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</si>
  <si>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</si>
  <si>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</si>
  <si>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</si>
  <si>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</si>
  <si>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</si>
  <si>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</si>
  <si>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</si>
  <si>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</si>
  <si>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</si>
  <si>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</si>
  <si>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</si>
  <si>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</si>
  <si>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</si>
  <si>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</si>
  <si>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</si>
  <si>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</si>
  <si>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</si>
  <si>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</si>
  <si>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</si>
  <si>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</si>
  <si>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</si>
  <si>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</si>
  <si>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</si>
  <si>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</si>
  <si>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</si>
  <si>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</si>
  <si>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</si>
  <si>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</si>
  <si>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</si>
  <si>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</si>
  <si>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</si>
  <si>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</si>
  <si>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</si>
  <si>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</si>
  <si>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</si>
  <si>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</si>
  <si>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</si>
  <si>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</si>
  <si>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</si>
  <si>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</si>
  <si>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</si>
  <si>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</si>
  <si>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</si>
  <si>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</si>
  <si>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</si>
  <si>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</si>
  <si>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</si>
  <si>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</si>
  <si>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</si>
  <si>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</si>
  <si>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</si>
  <si>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</si>
  <si>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</si>
  <si>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</si>
  <si>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</si>
  <si>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</si>
  <si>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</si>
  <si>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</si>
  <si>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</si>
  <si>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</si>
  <si>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</si>
  <si>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</si>
  <si>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</si>
  <si>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</si>
  <si>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</si>
  <si>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</si>
  <si>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</si>
  <si>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</si>
  <si>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</si>
  <si>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</si>
  <si>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</si>
  <si>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</si>
  <si>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</si>
  <si>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</si>
  <si>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</si>
  <si>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</si>
  <si>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</si>
  <si>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</si>
  <si>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</si>
  <si>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</si>
  <si>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</si>
  <si>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</si>
  <si>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</si>
  <si>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</si>
  <si>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</si>
  <si>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</si>
  <si>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</si>
  <si>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</si>
  <si>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</si>
  <si>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</si>
  <si>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</si>
  <si>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</si>
  <si>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</si>
  <si>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</si>
  <si>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</si>
  <si>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</si>
  <si>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</si>
  <si>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</si>
  <si>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</si>
  <si>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</si>
  <si>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</si>
  <si>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</si>
  <si>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</si>
  <si>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</si>
  <si>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</si>
  <si>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</si>
  <si>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</si>
  <si>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</si>
  <si>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</si>
  <si>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</si>
  <si>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</si>
  <si>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</si>
  <si>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</si>
  <si>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</si>
  <si>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</si>
  <si>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</si>
  <si>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</si>
  <si>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</si>
  <si>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</si>
  <si>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</si>
  <si>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</si>
  <si>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</si>
  <si>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</si>
  <si>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</si>
  <si>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</si>
  <si>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</si>
  <si>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</si>
  <si>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</si>
  <si>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</si>
  <si>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</si>
  <si>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</si>
  <si>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</si>
  <si>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</si>
  <si>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</si>
  <si>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</si>
  <si>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</si>
  <si>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</si>
  <si>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</si>
  <si>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</si>
  <si>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</si>
  <si>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</si>
  <si>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</si>
  <si>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</si>
  <si>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</si>
  <si>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</si>
  <si>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</si>
  <si>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</si>
  <si>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</si>
  <si>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</si>
  <si>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</si>
  <si>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</si>
  <si>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</si>
  <si>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</si>
  <si>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</si>
  <si>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</si>
  <si>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</si>
  <si>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</si>
  <si>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</si>
  <si>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</si>
  <si>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</si>
  <si>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</si>
  <si>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</si>
  <si>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</si>
  <si>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</si>
  <si>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</si>
  <si>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</si>
  <si>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</si>
  <si>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</si>
  <si>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</si>
  <si>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</si>
  <si>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</si>
  <si>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</si>
  <si>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</si>
  <si>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</si>
  <si>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</si>
  <si>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</si>
  <si>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</si>
  <si>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</si>
  <si>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</si>
  <si>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</si>
  <si>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</si>
  <si>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</si>
  <si>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</si>
  <si>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</si>
  <si>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</si>
  <si>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</si>
  <si>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</si>
  <si>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</si>
  <si>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</si>
  <si>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</si>
  <si>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</si>
  <si>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</si>
  <si>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</si>
  <si>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</si>
  <si>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</si>
  <si>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</si>
  <si>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</si>
  <si>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</si>
  <si>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</si>
  <si>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</si>
  <si>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</si>
  <si>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</si>
  <si>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</si>
  <si>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</si>
  <si>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</si>
  <si>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</si>
  <si>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</si>
  <si>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</si>
  <si>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</si>
  <si>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</si>
  <si>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</si>
  <si>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</si>
  <si>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</si>
  <si>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</si>
  <si>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</si>
  <si>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</si>
  <si>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</si>
  <si>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</si>
  <si>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</si>
  <si>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</si>
  <si>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</si>
  <si>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</si>
  <si>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</si>
  <si>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</si>
  <si>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</si>
  <si>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</si>
  <si>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</si>
  <si>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</si>
  <si>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</si>
  <si>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</si>
  <si>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</si>
  <si>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</si>
  <si>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</si>
  <si>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</si>
  <si>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</si>
  <si>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</si>
  <si>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</si>
  <si>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</si>
  <si>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</si>
  <si>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</si>
  <si>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</si>
  <si>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</si>
  <si>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</si>
  <si>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</si>
  <si>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</si>
  <si>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</si>
  <si>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</si>
  <si>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</si>
  <si>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</si>
  <si>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</si>
  <si>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</si>
  <si>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</si>
  <si>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</si>
  <si>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</si>
  <si>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</si>
  <si>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</si>
  <si>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</si>
  <si>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</si>
  <si>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</si>
  <si>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</si>
  <si>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</si>
  <si>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</si>
  <si>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</si>
  <si>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</si>
  <si>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</si>
  <si>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</si>
  <si>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</si>
  <si>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</si>
  <si>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</si>
  <si>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</si>
  <si>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</si>
  <si>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</si>
  <si>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</si>
  <si>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</si>
  <si>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</si>
  <si>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</si>
  <si>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</si>
  <si>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</si>
  <si>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</si>
  <si>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</si>
  <si>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</si>
  <si>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</si>
  <si>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</si>
  <si>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</si>
  <si>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</si>
  <si>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</si>
  <si>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</si>
  <si>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</si>
  <si>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</si>
  <si>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</si>
  <si>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</si>
  <si>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</si>
  <si>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</si>
  <si>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</si>
  <si>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</si>
  <si>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</si>
  <si>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</si>
  <si>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</si>
  <si>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</si>
  <si>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</si>
  <si>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</si>
  <si>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</si>
  <si>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</si>
  <si>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</si>
  <si>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</si>
  <si>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</si>
  <si>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</si>
  <si>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</si>
  <si>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</si>
  <si>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</si>
  <si>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</si>
  <si>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</si>
  <si>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</si>
  <si>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</si>
  <si>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</si>
  <si>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</si>
  <si>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</si>
  <si>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</si>
  <si>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</si>
  <si>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</si>
  <si>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</si>
  <si>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</si>
  <si>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</si>
  <si>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</si>
  <si>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</si>
  <si>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</si>
  <si>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</si>
  <si>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</si>
  <si>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</si>
  <si>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</si>
  <si>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</si>
  <si>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</si>
  <si>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</si>
  <si>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</si>
  <si>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</si>
  <si>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</si>
  <si>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</si>
  <si>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</si>
  <si>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</si>
  <si>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</si>
  <si>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</si>
  <si>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</si>
  <si>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</si>
  <si>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</si>
  <si>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</si>
  <si>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</si>
  <si>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</si>
  <si>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</si>
  <si>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</si>
  <si>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</si>
  <si>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</si>
  <si>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</si>
  <si>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</si>
  <si>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</si>
  <si>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</si>
  <si>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</si>
  <si>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</si>
  <si>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</si>
  <si>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</si>
  <si>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</si>
  <si>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</si>
  <si>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</si>
  <si>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</si>
  <si>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</si>
  <si>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</si>
  <si>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</si>
  <si>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</si>
  <si>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</si>
  <si>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</si>
  <si>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</si>
  <si>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</si>
  <si>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</si>
  <si>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</si>
  <si>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</si>
  <si>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</si>
  <si>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</si>
  <si>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</si>
  <si>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</si>
  <si>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</si>
  <si>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</si>
  <si>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</si>
  <si>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</si>
  <si>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</si>
  <si>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</si>
  <si>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</si>
  <si>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</si>
  <si>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</si>
  <si>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</si>
  <si>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</si>
  <si>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</si>
  <si>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</si>
  <si>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</si>
  <si>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</si>
  <si>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</si>
  <si>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</si>
  <si>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</si>
  <si>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</si>
  <si>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</si>
  <si>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</si>
  <si>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</si>
  <si>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</si>
  <si>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</si>
  <si>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</si>
  <si>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</si>
  <si>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</si>
  <si>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</si>
  <si>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</si>
  <si>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</si>
  <si>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</si>
  <si>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</si>
  <si>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</si>
  <si>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</si>
  <si>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</si>
  <si>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</si>
  <si>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</si>
  <si>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</si>
  <si>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</si>
  <si>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</si>
  <si>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</si>
  <si>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</si>
  <si>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</si>
  <si>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</si>
  <si>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</si>
  <si>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</si>
  <si>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</si>
  <si>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</si>
  <si>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</si>
  <si>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</si>
  <si>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</si>
  <si>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</si>
  <si>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</si>
  <si>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</si>
  <si>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</si>
  <si>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</si>
  <si>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</si>
  <si>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</si>
  <si>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</si>
  <si>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</si>
  <si>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</si>
  <si>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</si>
  <si>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</si>
  <si>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</si>
  <si>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</si>
  <si>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</si>
  <si>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</si>
  <si>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</si>
  <si>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</si>
  <si>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</si>
  <si>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</si>
  <si>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</si>
  <si>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</si>
  <si>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</si>
  <si>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</si>
  <si>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</si>
  <si>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</si>
  <si>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</si>
  <si>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</si>
  <si>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</si>
  <si>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</si>
  <si>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</si>
  <si>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</si>
  <si>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</si>
  <si>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</si>
  <si>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</si>
  <si>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</si>
  <si>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</si>
  <si>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</si>
  <si>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</si>
  <si>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</si>
  <si>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</si>
  <si>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</si>
  <si>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</si>
  <si>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</si>
  <si>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</si>
  <si>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</si>
  <si>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</si>
  <si>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</si>
  <si>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</si>
  <si>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</si>
  <si>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</si>
  <si>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</si>
  <si>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</si>
  <si>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</si>
  <si>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</si>
  <si>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</si>
  <si>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</si>
  <si>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</si>
  <si>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</si>
  <si>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</si>
  <si>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</si>
  <si>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</si>
  <si>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</si>
  <si>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</si>
  <si>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</si>
  <si>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</si>
  <si>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</si>
  <si>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</si>
  <si>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</si>
  <si>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</si>
  <si>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</si>
  <si>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</si>
  <si>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</si>
  <si>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</si>
  <si>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</si>
  <si>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</si>
  <si>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</si>
  <si>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</si>
  <si>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</si>
  <si>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</si>
  <si>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</si>
  <si>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</si>
  <si>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</si>
  <si>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</si>
  <si>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</si>
  <si>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</si>
  <si>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</si>
  <si>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</si>
  <si>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</si>
  <si>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</si>
  <si>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</si>
  <si>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</si>
  <si>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</si>
  <si>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</si>
  <si>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</si>
  <si>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</si>
  <si>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</si>
  <si>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</si>
  <si>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</si>
  <si>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</si>
  <si>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</si>
  <si>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</si>
  <si>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</si>
  <si>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</si>
  <si>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</si>
  <si>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</si>
  <si>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</si>
  <si>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</si>
  <si>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</si>
  <si>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</si>
  <si>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</si>
  <si>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</si>
  <si>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</si>
  <si>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</si>
  <si>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</si>
  <si>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</si>
  <si>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</si>
  <si>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</si>
  <si>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</si>
  <si>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</si>
  <si>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</si>
  <si>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</si>
  <si>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</si>
  <si>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</si>
  <si>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</si>
  <si>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</si>
  <si>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</si>
  <si>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</si>
  <si>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</si>
  <si>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</si>
  <si>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</si>
  <si>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</si>
  <si>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</si>
  <si>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</si>
  <si>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</si>
  <si>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</si>
  <si>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</si>
  <si>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</si>
  <si>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</si>
  <si>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</si>
  <si>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</si>
  <si>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</si>
  <si>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</si>
  <si>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</si>
  <si>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</si>
  <si>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</si>
  <si>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</si>
  <si>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</si>
  <si>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</si>
  <si>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</si>
  <si>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</si>
  <si>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</si>
  <si>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</si>
  <si>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</si>
  <si>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</si>
  <si>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</si>
  <si>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</si>
  <si>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</si>
  <si>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</si>
  <si>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</si>
  <si>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</si>
  <si>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</si>
  <si>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</si>
  <si>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</si>
  <si>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</si>
  <si>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</si>
  <si>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</si>
  <si>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</si>
  <si>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</si>
  <si>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</si>
  <si>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</si>
  <si>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</si>
  <si>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</si>
  <si>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</si>
  <si>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</si>
  <si>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</si>
  <si>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</si>
  <si>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</si>
  <si>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</si>
  <si>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</si>
  <si>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</si>
  <si>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</si>
  <si>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</si>
  <si>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</si>
  <si>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</si>
  <si>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</si>
  <si>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</si>
  <si>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</si>
  <si>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</si>
  <si>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</si>
  <si>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</si>
  <si>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</si>
  <si>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</si>
  <si>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</si>
  <si>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</si>
  <si>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</si>
  <si>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</si>
  <si>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</si>
  <si>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</si>
  <si>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</si>
  <si>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</si>
  <si>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</si>
  <si>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</si>
  <si>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</si>
  <si>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</si>
  <si>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</si>
  <si>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</si>
  <si>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</si>
  <si>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</si>
  <si>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</si>
  <si>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</si>
  <si>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</si>
  <si>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</si>
  <si>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</si>
  <si>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</si>
  <si>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</si>
  <si>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</si>
  <si>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</si>
  <si>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</si>
  <si>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</si>
  <si>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</si>
  <si>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</si>
  <si>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</si>
  <si>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</si>
  <si>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</si>
  <si>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</si>
  <si>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</si>
  <si>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</si>
  <si>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</si>
  <si>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</si>
  <si>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</si>
  <si>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</si>
  <si>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</si>
  <si>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</si>
  <si>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</si>
  <si>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</si>
  <si>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</si>
  <si>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</si>
  <si>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</si>
  <si>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</si>
  <si>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</si>
  <si>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</si>
  <si>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</si>
  <si>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</si>
  <si>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</si>
  <si>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</si>
  <si>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</si>
  <si>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</si>
  <si>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</si>
  <si>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</si>
  <si>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</si>
  <si>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</si>
  <si>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</si>
  <si>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</si>
  <si>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</si>
  <si>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</si>
  <si>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</si>
  <si>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</si>
  <si>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</si>
  <si>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</si>
  <si>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</si>
  <si>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</si>
  <si>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</si>
  <si>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</si>
  <si>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</si>
  <si>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</si>
  <si>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</si>
  <si>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</si>
  <si>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</si>
  <si>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</si>
  <si>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</si>
  <si>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</si>
  <si>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</si>
  <si>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</si>
  <si>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</si>
  <si>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</si>
  <si>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</si>
  <si>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</si>
  <si>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</si>
  <si>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</si>
  <si>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</si>
  <si>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</si>
  <si>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</si>
  <si>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</si>
  <si>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</si>
  <si>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</si>
  <si>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</si>
  <si>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</si>
  <si>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</si>
  <si>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</si>
  <si>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</si>
  <si>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</si>
  <si>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</si>
  <si>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</si>
  <si>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</si>
  <si>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</si>
  <si>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</si>
  <si>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</si>
  <si>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</si>
  <si>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</si>
  <si>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</si>
  <si>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</si>
  <si>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</si>
  <si>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</si>
  <si>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</si>
  <si>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</si>
  <si>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</si>
  <si>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</si>
  <si>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</si>
  <si>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</si>
  <si>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</si>
  <si>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</si>
  <si>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</si>
  <si>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</si>
  <si>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</si>
  <si>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</si>
  <si>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</si>
  <si>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</si>
  <si>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</si>
  <si>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</si>
  <si>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</si>
  <si>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</si>
  <si>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</si>
  <si>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</si>
  <si>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</si>
  <si>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</si>
  <si>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</si>
  <si>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</si>
  <si>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</si>
  <si>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</si>
  <si>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</si>
  <si>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</si>
  <si>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</si>
  <si>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</si>
  <si>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</si>
  <si>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</si>
  <si>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</si>
  <si>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</si>
  <si>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</si>
  <si>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</si>
  <si>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</si>
  <si>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</si>
  <si>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</si>
  <si>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</si>
  <si>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</si>
  <si>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</si>
  <si>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</si>
  <si>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</si>
  <si>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</si>
  <si>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</si>
  <si>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</si>
  <si>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</si>
  <si>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</si>
  <si>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</si>
  <si>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</si>
  <si>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</si>
  <si>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</si>
  <si>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</si>
  <si>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</si>
  <si>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</si>
  <si>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</si>
  <si>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</si>
  <si>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</si>
  <si>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</si>
  <si>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</si>
  <si>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</si>
  <si>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</si>
  <si>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</si>
  <si>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</si>
  <si>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</si>
  <si>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</si>
  <si>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</si>
  <si>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</si>
  <si>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</si>
  <si>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</si>
  <si>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</si>
  <si>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</si>
  <si>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</si>
  <si>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</si>
  <si>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</si>
  <si>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</si>
  <si>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</si>
  <si>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</si>
  <si>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</si>
  <si>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</si>
  <si>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</si>
  <si>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</si>
  <si>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</si>
  <si>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</si>
  <si>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</si>
  <si>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</si>
  <si>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</si>
  <si>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</si>
  <si>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</si>
  <si>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</si>
  <si>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</si>
  <si>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</si>
  <si>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</si>
  <si>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</si>
  <si>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</si>
  <si>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</si>
  <si>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</si>
  <si>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</si>
  <si>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</si>
  <si>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</si>
  <si>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</si>
  <si>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</si>
  <si>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</si>
  <si>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</si>
  <si>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</si>
  <si>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</si>
  <si>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</si>
  <si>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</si>
  <si>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</si>
  <si>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</si>
  <si>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</si>
  <si>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</si>
  <si>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</si>
  <si>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</si>
  <si>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</si>
  <si>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</si>
  <si>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</si>
  <si>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</si>
  <si>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</si>
  <si>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</si>
  <si>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</si>
  <si>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</si>
  <si>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</si>
  <si>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</si>
  <si>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</si>
  <si>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</si>
  <si>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</si>
  <si>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</si>
  <si>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</si>
  <si>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</si>
  <si>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</si>
  <si>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</si>
  <si>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</si>
  <si>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</si>
  <si>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</si>
  <si>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</si>
  <si>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</si>
  <si>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</si>
  <si>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</si>
  <si>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</si>
  <si>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</si>
  <si>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</si>
  <si>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</si>
  <si>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</si>
  <si>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</si>
  <si>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</si>
  <si>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</si>
  <si>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</si>
  <si>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</si>
  <si>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</si>
  <si>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</si>
  <si>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</si>
  <si>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</si>
  <si>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</si>
  <si>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</si>
  <si>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</si>
  <si>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</si>
  <si>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</si>
  <si>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</si>
  <si>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</si>
  <si>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</si>
  <si>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</si>
  <si>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</si>
  <si>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</si>
  <si>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</si>
  <si>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</si>
  <si>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</si>
  <si>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</si>
  <si>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</si>
  <si>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</si>
  <si>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</si>
  <si>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</si>
  <si>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</si>
  <si>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</si>
  <si>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</si>
  <si>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</si>
  <si>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</si>
  <si>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</si>
  <si>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</si>
  <si>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</si>
  <si>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</si>
  <si>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</si>
  <si>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</si>
  <si>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</si>
  <si>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</si>
  <si>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</si>
  <si>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</si>
  <si>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</si>
  <si>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</si>
  <si>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</si>
  <si>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</si>
  <si>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</si>
  <si>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</si>
  <si>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</si>
  <si>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</si>
  <si>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</si>
  <si>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</si>
  <si>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</si>
  <si>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</si>
  <si>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</si>
  <si>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</si>
  <si>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</si>
  <si>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</si>
  <si>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</si>
  <si>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</si>
  <si>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</si>
  <si>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</si>
  <si>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</si>
  <si>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</si>
  <si>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</si>
  <si>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</si>
  <si>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</si>
  <si>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</si>
  <si>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</si>
  <si>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</si>
  <si>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</si>
  <si>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</si>
  <si>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</si>
  <si>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</si>
  <si>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</si>
  <si>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</si>
  <si>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</si>
  <si>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</si>
  <si>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</si>
  <si>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</si>
  <si>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</si>
  <si>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</si>
  <si>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</si>
  <si>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</si>
  <si>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</si>
  <si>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</si>
  <si>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</si>
  <si>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</si>
  <si>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</si>
  <si>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</si>
  <si>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</si>
  <si>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</si>
  <si>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</si>
  <si>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</si>
  <si>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</si>
  <si>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</si>
  <si>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</si>
  <si>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</si>
  <si>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</si>
  <si>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</si>
  <si>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</si>
  <si>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</si>
  <si>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</si>
  <si>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</si>
  <si>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</si>
  <si>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</si>
  <si>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</si>
  <si>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</si>
  <si>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</si>
  <si>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</si>
  <si>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</si>
  <si>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</si>
  <si>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</si>
  <si>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</si>
  <si>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</si>
  <si>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</si>
  <si>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</si>
  <si>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</si>
  <si>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</si>
  <si>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</si>
  <si>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</si>
  <si>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</si>
  <si>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</si>
  <si>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</si>
  <si>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</si>
  <si>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</si>
  <si>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</si>
  <si>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</si>
  <si>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</si>
  <si>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</si>
  <si>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</si>
  <si>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</si>
  <si>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</si>
  <si>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</si>
  <si>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</si>
  <si>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</si>
  <si>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</si>
  <si>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</si>
  <si>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</si>
  <si>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</si>
  <si>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</si>
  <si>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</si>
  <si>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</si>
  <si>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</si>
  <si>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</si>
  <si>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</si>
  <si>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</si>
  <si>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</si>
  <si>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</si>
  <si>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</si>
  <si>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</si>
  <si>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</si>
  <si>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</si>
  <si>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</si>
  <si>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</si>
  <si>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</si>
  <si>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</si>
  <si>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</si>
  <si>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</si>
  <si>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</si>
  <si>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</si>
  <si>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</si>
  <si>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</si>
  <si>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</si>
  <si>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</si>
  <si>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</si>
  <si>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</si>
  <si>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</si>
  <si>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</si>
  <si>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</si>
  <si>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</si>
  <si>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</si>
  <si>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</si>
  <si>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</si>
  <si>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</si>
  <si>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</si>
  <si>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</si>
  <si>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</si>
  <si>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</si>
  <si>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</si>
  <si>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</si>
  <si>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</si>
  <si>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</si>
  <si>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</si>
  <si>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</si>
  <si>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</si>
  <si>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</si>
  <si>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</si>
  <si>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</si>
  <si>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</si>
  <si>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</si>
  <si>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</si>
  <si>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</si>
  <si>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</si>
  <si>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</si>
  <si>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</si>
  <si>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</si>
  <si>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</si>
  <si>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</si>
  <si>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</si>
  <si>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</si>
  <si>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</si>
  <si>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</si>
  <si>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</si>
  <si>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</si>
  <si>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</si>
  <si>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</si>
  <si>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</si>
  <si>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</si>
  <si>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</si>
  <si>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</si>
  <si>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</si>
  <si>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</si>
  <si>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</si>
  <si>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</si>
  <si>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</si>
  <si>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</si>
  <si>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</si>
  <si>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</si>
  <si>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</si>
  <si>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</si>
  <si>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</si>
  <si>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</si>
  <si>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</si>
  <si>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</si>
  <si>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</si>
  <si>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</si>
  <si>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</si>
  <si>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</si>
  <si>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</si>
  <si>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</si>
  <si>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</si>
  <si>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</si>
  <si>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</si>
  <si>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</si>
  <si>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</si>
  <si>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</si>
  <si>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</si>
  <si>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</si>
  <si>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</si>
  <si>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</si>
  <si>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</si>
  <si>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</si>
  <si>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</si>
  <si>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</si>
  <si>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</si>
  <si>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</si>
  <si>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</si>
  <si>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</si>
  <si>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</si>
  <si>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</si>
  <si>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</si>
  <si>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</si>
  <si>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</si>
  <si>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</si>
  <si>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</si>
  <si>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</si>
  <si>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</si>
  <si>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</si>
  <si>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</si>
  <si>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</si>
  <si>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</si>
  <si>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</si>
  <si>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</si>
  <si>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</si>
  <si>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</si>
  <si>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</si>
  <si>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</si>
  <si>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</si>
  <si>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</si>
  <si>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</si>
  <si>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</si>
  <si>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</si>
  <si>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</si>
  <si>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</si>
  <si>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</si>
  <si>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</si>
  <si>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</si>
  <si>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</si>
  <si>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</si>
  <si>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</si>
  <si>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</si>
  <si>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</si>
  <si>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</si>
  <si>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</si>
  <si>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</si>
  <si>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</si>
  <si>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</si>
  <si>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</si>
  <si>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</si>
  <si>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</si>
  <si>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</si>
  <si>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</si>
  <si>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</si>
  <si>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</si>
  <si>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</si>
  <si>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</si>
  <si>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</si>
  <si>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</si>
  <si>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</si>
  <si>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</si>
  <si>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</si>
  <si>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</si>
  <si>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</si>
  <si>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</si>
  <si>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</si>
  <si>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</si>
  <si>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</si>
  <si>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</si>
  <si>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</si>
  <si>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</si>
  <si>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</si>
  <si>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</si>
  <si>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</si>
  <si>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</si>
  <si>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</si>
  <si>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</si>
  <si>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</si>
  <si>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</si>
  <si>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</si>
  <si>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</si>
  <si>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</si>
  <si>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</si>
  <si>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</si>
  <si>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</si>
  <si>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</si>
  <si>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</si>
  <si>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</si>
  <si>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</si>
  <si>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</si>
  <si>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</si>
  <si>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</si>
  <si>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</si>
  <si>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</si>
  <si>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</si>
  <si>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</si>
  <si>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</si>
  <si>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</si>
  <si>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</si>
  <si>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</si>
  <si>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</si>
  <si>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</si>
  <si>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</si>
  <si>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</si>
  <si>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</si>
  <si>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</si>
  <si>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</si>
  <si>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</si>
  <si>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</si>
  <si>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</si>
  <si>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</si>
  <si>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</si>
  <si>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</si>
  <si>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</si>
  <si>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</si>
  <si>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</si>
  <si>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</si>
  <si>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</si>
  <si>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</si>
  <si>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</si>
  <si>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</si>
  <si>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</si>
  <si>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</si>
  <si>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</si>
  <si>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</si>
  <si>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</si>
  <si>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</si>
  <si>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</si>
  <si>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</si>
  <si>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</si>
  <si>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</si>
  <si>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</si>
  <si>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</si>
  <si>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</si>
  <si>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</si>
  <si>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</si>
  <si>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</si>
  <si>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</si>
  <si>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</si>
  <si>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</si>
  <si>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</si>
  <si>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</si>
  <si>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</si>
  <si>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</si>
  <si>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</si>
  <si>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</si>
  <si>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</si>
  <si>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</si>
  <si>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</si>
  <si>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</si>
  <si>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</si>
  <si>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</si>
  <si>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</si>
  <si>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</si>
  <si>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</si>
  <si>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</si>
  <si>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</si>
  <si>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</si>
  <si>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</si>
  <si>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</si>
  <si>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</si>
  <si>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</si>
  <si>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</si>
  <si>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</si>
  <si>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</si>
  <si>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</si>
  <si>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</si>
  <si>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</si>
  <si>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</si>
  <si>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</si>
  <si>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</si>
  <si>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</si>
  <si>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</si>
  <si>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</si>
  <si>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</si>
  <si>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</si>
  <si>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</si>
  <si>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</si>
  <si>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</si>
  <si>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</si>
  <si>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</si>
  <si>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</si>
  <si>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</si>
  <si>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</si>
  <si>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</si>
  <si>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</si>
  <si>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</si>
  <si>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</si>
  <si>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</si>
  <si>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</si>
  <si>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</si>
  <si>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</si>
  <si>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</si>
  <si>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</si>
  <si>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</si>
  <si>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</si>
  <si>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</si>
  <si>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</si>
  <si>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</si>
  <si>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</si>
  <si>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</si>
  <si>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</si>
  <si>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</si>
  <si>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</si>
  <si>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</si>
  <si>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</si>
  <si>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</si>
  <si>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</si>
  <si>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</si>
  <si>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</si>
  <si>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</si>
  <si>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</si>
  <si>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</si>
  <si>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</si>
  <si>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</si>
  <si>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</si>
  <si>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</si>
  <si>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</si>
  <si>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</si>
  <si>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</si>
  <si>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</si>
  <si>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</si>
  <si>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</si>
  <si>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</si>
  <si>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</si>
  <si>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</si>
  <si>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</si>
  <si>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</si>
  <si>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</si>
  <si>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</si>
  <si>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</si>
  <si>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</si>
  <si>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</si>
  <si>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</si>
  <si>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</si>
  <si>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</si>
  <si>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</si>
  <si>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</si>
  <si>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</si>
  <si>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</si>
  <si>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</si>
  <si>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</si>
  <si>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</si>
  <si>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</si>
  <si>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</si>
  <si>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</si>
  <si>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</si>
  <si>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</si>
  <si>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</si>
  <si>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</si>
  <si>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</si>
  <si>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</si>
  <si>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</si>
  <si>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</si>
  <si>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</si>
  <si>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</si>
  <si>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</si>
  <si>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</si>
  <si>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</si>
  <si>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</si>
  <si>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</si>
  <si>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</si>
  <si>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</si>
  <si>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</si>
  <si>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</si>
  <si>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</si>
  <si>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</si>
  <si>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</si>
  <si>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</si>
  <si>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</si>
  <si>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</si>
  <si>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</si>
  <si>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</si>
  <si>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</si>
  <si>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</si>
  <si>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</si>
  <si>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</si>
  <si>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</si>
  <si>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</si>
  <si>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</si>
  <si>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</si>
  <si>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</si>
  <si>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</si>
  <si>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</si>
  <si>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</si>
  <si>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</si>
  <si>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</si>
  <si>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</si>
  <si>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</si>
  <si>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</si>
  <si>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</si>
  <si>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</si>
  <si>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</si>
  <si>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</si>
  <si>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</si>
  <si>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</si>
  <si>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</si>
  <si>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</si>
  <si>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</si>
  <si>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</si>
  <si>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</si>
  <si>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</si>
  <si>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</si>
  <si>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</si>
  <si>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</si>
  <si>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</si>
  <si>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</si>
  <si>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</si>
  <si>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</si>
  <si>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</si>
  <si>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</si>
  <si>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</si>
  <si>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</si>
  <si>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</si>
  <si>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</si>
  <si>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</si>
  <si>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</si>
  <si>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</si>
  <si>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</si>
  <si>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</si>
  <si>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</si>
  <si>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</si>
  <si>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</si>
  <si>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</si>
  <si>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</si>
  <si>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</si>
  <si>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</si>
  <si>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</si>
  <si>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</si>
  <si>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</si>
  <si>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</si>
  <si>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</si>
  <si>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</si>
  <si>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</si>
  <si>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</si>
  <si>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</si>
  <si>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</si>
  <si>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</si>
  <si>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</si>
  <si>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</si>
  <si>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</si>
  <si>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</si>
  <si>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</si>
  <si>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</si>
  <si>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</si>
  <si>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</si>
  <si>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</si>
  <si>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</si>
  <si>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</si>
  <si>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</si>
  <si>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</si>
  <si>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</si>
  <si>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</si>
  <si>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</si>
  <si>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</si>
  <si>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</si>
  <si>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</si>
  <si>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</si>
  <si>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</si>
  <si>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</si>
  <si>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</si>
  <si>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</si>
  <si>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</si>
  <si>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</si>
  <si>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</si>
  <si>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</si>
  <si>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</si>
  <si>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</si>
  <si>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</si>
  <si>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</si>
  <si>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</si>
  <si>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</si>
  <si>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</si>
  <si>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</si>
  <si>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</si>
  <si>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</si>
  <si>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</si>
  <si>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</si>
  <si>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</si>
  <si>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</si>
  <si>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</si>
  <si>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</si>
  <si>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</si>
  <si>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</si>
  <si>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</si>
  <si>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</si>
  <si>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</si>
  <si>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</si>
  <si>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</si>
  <si>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</si>
  <si>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</si>
  <si>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</si>
  <si>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</si>
  <si>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</si>
  <si>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</si>
  <si>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</si>
  <si>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</si>
  <si>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</si>
  <si>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</si>
  <si>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</si>
  <si>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</si>
  <si>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</si>
  <si>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</si>
  <si>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</si>
  <si>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</si>
  <si>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</si>
  <si>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</si>
  <si>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</si>
  <si>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</si>
  <si>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</si>
  <si>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</si>
  <si>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</si>
  <si>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</si>
  <si>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</si>
  <si>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</si>
  <si>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</si>
  <si>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</si>
  <si>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</si>
  <si>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</si>
  <si>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</si>
  <si>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</si>
  <si>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</si>
  <si>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</si>
  <si>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</si>
  <si>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</si>
  <si>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</si>
  <si>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</si>
  <si>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</si>
  <si>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</si>
  <si>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</si>
  <si>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</si>
  <si>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</si>
  <si>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</si>
  <si>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</si>
  <si>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</si>
  <si>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</si>
  <si>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</si>
  <si>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</si>
  <si>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</si>
  <si>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</si>
  <si>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</si>
  <si>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</si>
  <si>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</si>
  <si>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</si>
  <si>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</si>
  <si>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</si>
  <si>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</si>
  <si>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</si>
  <si>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</si>
  <si>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</si>
  <si>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</si>
  <si>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</si>
  <si>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</si>
  <si>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</si>
  <si>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</si>
  <si>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</si>
  <si>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</si>
  <si>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</si>
  <si>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</si>
  <si>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</si>
  <si>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</si>
  <si>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</si>
  <si>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</si>
  <si>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</si>
  <si>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</si>
  <si>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</si>
  <si>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</si>
  <si>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</si>
  <si>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</si>
  <si>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</si>
  <si>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</si>
  <si>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</si>
  <si>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</si>
  <si>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</si>
  <si>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</si>
  <si>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</si>
  <si>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</si>
  <si>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</si>
  <si>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</si>
  <si>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</si>
  <si>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</si>
  <si>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</si>
  <si>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</si>
  <si>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</si>
  <si>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</si>
  <si>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</si>
  <si>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</si>
  <si>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</si>
  <si>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</si>
  <si>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</si>
  <si>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</si>
  <si>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</si>
  <si>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</si>
  <si>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</si>
  <si>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</si>
  <si>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</si>
  <si>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</si>
  <si>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</si>
  <si>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Volkswagen AG</t>
  </si>
  <si>
    <t>Volkswagen AG, Berliner Ring 2, 38440 Wolfsburg</t>
  </si>
  <si>
    <t>Hans Bayer</t>
  </si>
  <si>
    <t>hans.bayer@volkswagen.de</t>
  </si>
  <si>
    <t>+49-5361-9-76177</t>
  </si>
  <si>
    <t xml:space="preserve">Daniel Göhler				</t>
  </si>
  <si>
    <t xml:space="preserve">Head of  Sustainability Management, Procurement	</t>
  </si>
  <si>
    <t>daniel.goehler@volkswagen.de</t>
  </si>
  <si>
    <t xml:space="preserve">https://www.volkswagen-group.com/en/publications/more/code-of-conduct-for-business-partner-1885			</t>
  </si>
  <si>
    <t>Volkswagen identifies, assesses, and takes measures to mitigate identified risks in the supply chain.</t>
  </si>
  <si>
    <t xml:space="preserve">Volkswagen conducts a Reasonable Country of Origin Inquiry (RCOI) annually to determine the source and chain of custody of 3TG bearing supplies.			</t>
  </si>
  <si>
    <t xml:space="preserve">Volkswagen is neither an SEC-registrant nor reporting under the EU Conflict Minerals Regulation.			</t>
  </si>
  <si>
    <t xml:space="preserve">Documented efforts from suppliers are assessed against related provisions in Volkswagen's Supplier Code of Conduct.			</t>
  </si>
  <si>
    <t>The entries that appear on the completed CMRT Smelter List tab are the result of Assent's Smelter Validation Process. The list only displays those facilities that are verified to be legitimate smelters or refiners of 3TGs, and have been reported by at least one of 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</si>
</sst>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3"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10" fillId="0" borderId="0"/>
    <xf numFmtId="171" fontId="10" fillId="0" borderId="0"/>
    <xf numFmtId="42" fontId="10" fillId="0" borderId="0"/>
    <xf numFmtId="175"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xfId="0" builtinId="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aniel.goehler@volkswagen.de" TargetMode="External"/><Relationship Id="rId7" Type="http://schemas.openxmlformats.org/officeDocument/2006/relationships/drawing" Target="../drawings/drawing4.xml"/><Relationship Id="rId2" Type="http://schemas.openxmlformats.org/officeDocument/2006/relationships/hyperlink" Target="mailto:hans.bayer@volkswagen.de"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s://www.volkswagenag.com/presence/nachhaltigkeit/documents/policy-intern/Policy%20sustainable%20raw%20materials.pdf" TargetMode="External"/><Relationship Id="rId4" Type="http://schemas.openxmlformats.org/officeDocument/2006/relationships/hyperlink" Target="https://www.volkswagen-group.com/en/publications/more/code-of-conduct-for-business-partner-1885"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06"/>
      <c r="B2" s="6" t="s">
        <v>0</v>
      </c>
      <c r="C2" s="4"/>
      <c r="D2" s="175"/>
      <c r="E2" s="4"/>
      <c r="F2" s="4"/>
      <c r="G2" s="26"/>
    </row>
    <row r="3" spans="1:7">
      <c r="A3" s="306"/>
      <c r="B3" s="4" t="s">
        <v>1</v>
      </c>
      <c r="C3" s="6"/>
      <c r="D3" s="176"/>
      <c r="E3" s="4"/>
      <c r="F3" s="6"/>
      <c r="G3" s="26"/>
    </row>
    <row r="4" spans="1:7" ht="15.75">
      <c r="A4" s="306"/>
      <c r="B4" s="31" t="s">
        <v>2</v>
      </c>
      <c r="C4" s="7"/>
      <c r="D4" s="177"/>
      <c r="E4" s="4"/>
      <c r="F4" s="7"/>
      <c r="G4" s="26"/>
    </row>
    <row r="5" spans="1:7">
      <c r="A5" s="306"/>
      <c r="B5" s="30" t="s">
        <v>3</v>
      </c>
      <c r="C5" s="5"/>
      <c r="D5" s="178"/>
      <c r="E5" s="4"/>
      <c r="F5" s="5"/>
      <c r="G5" s="26"/>
    </row>
    <row r="6" spans="1:7">
      <c r="A6" s="306"/>
      <c r="B6" s="4"/>
      <c r="C6" s="4"/>
      <c r="D6" s="175"/>
      <c r="E6" s="4"/>
      <c r="F6" s="4"/>
      <c r="G6" s="26"/>
    </row>
    <row r="7" spans="1:7">
      <c r="A7" s="306"/>
      <c r="B7" s="4"/>
      <c r="C7" s="4"/>
      <c r="D7" s="175"/>
      <c r="E7" s="4"/>
      <c r="F7" s="4"/>
      <c r="G7" s="26"/>
    </row>
    <row r="8" spans="1:7">
      <c r="A8" s="306"/>
      <c r="B8" s="4"/>
      <c r="C8" s="4"/>
      <c r="D8" s="175"/>
      <c r="E8" s="4"/>
      <c r="F8" s="4"/>
      <c r="G8" s="26"/>
    </row>
    <row r="9" spans="1:7">
      <c r="A9" s="306"/>
      <c r="B9" s="309" t="s">
        <v>4</v>
      </c>
      <c r="C9" s="309"/>
      <c r="D9" s="309"/>
      <c r="E9" s="309"/>
      <c r="F9" s="309"/>
      <c r="G9" s="26"/>
    </row>
    <row r="10" spans="1:7" ht="27" customHeight="1">
      <c r="A10" s="306"/>
      <c r="B10" s="310" t="s">
        <v>5</v>
      </c>
      <c r="C10" s="310"/>
      <c r="D10" s="310"/>
      <c r="E10" s="310"/>
      <c r="F10" s="310"/>
      <c r="G10" s="26"/>
    </row>
    <row r="11" spans="1:7" ht="27" customHeight="1">
      <c r="A11" s="306"/>
      <c r="B11" s="311"/>
      <c r="C11" s="311"/>
      <c r="D11" s="311"/>
      <c r="E11" s="311"/>
      <c r="F11" s="311"/>
      <c r="G11" s="26"/>
    </row>
    <row r="12" spans="1:7">
      <c r="A12" s="306"/>
      <c r="B12" s="32" t="s">
        <v>6</v>
      </c>
      <c r="C12" s="33" t="s">
        <v>7</v>
      </c>
      <c r="D12" s="179" t="s">
        <v>8</v>
      </c>
      <c r="E12" s="33" t="s">
        <v>9</v>
      </c>
      <c r="F12" s="33" t="s">
        <v>10</v>
      </c>
      <c r="G12" s="26"/>
    </row>
    <row r="13" spans="1:7" ht="33.75">
      <c r="A13" s="306"/>
      <c r="B13" s="3">
        <v>1</v>
      </c>
      <c r="C13" s="28" t="s">
        <v>11</v>
      </c>
      <c r="D13" s="29" t="s">
        <v>12</v>
      </c>
      <c r="E13" s="163" t="s">
        <v>13</v>
      </c>
      <c r="F13" s="163"/>
      <c r="G13" s="26"/>
    </row>
    <row r="14" spans="1:7" ht="33.75">
      <c r="A14" s="306"/>
      <c r="B14" s="3">
        <v>2</v>
      </c>
      <c r="C14" s="28" t="s">
        <v>11</v>
      </c>
      <c r="D14" s="29" t="s">
        <v>14</v>
      </c>
      <c r="E14" s="163" t="s">
        <v>15</v>
      </c>
      <c r="F14" s="163" t="s">
        <v>16</v>
      </c>
      <c r="G14" s="26"/>
    </row>
    <row r="15" spans="1:7" ht="89.1" customHeight="1">
      <c r="A15" s="306"/>
      <c r="B15" s="312">
        <v>2.0099999999999998</v>
      </c>
      <c r="C15" s="315" t="s">
        <v>11</v>
      </c>
      <c r="D15" s="318" t="s">
        <v>17</v>
      </c>
      <c r="E15" s="164" t="s">
        <v>18</v>
      </c>
      <c r="F15" s="164" t="s">
        <v>19</v>
      </c>
      <c r="G15" s="26"/>
    </row>
    <row r="16" spans="1:7" ht="99" customHeight="1">
      <c r="A16" s="306"/>
      <c r="B16" s="313"/>
      <c r="C16" s="316"/>
      <c r="D16" s="319"/>
      <c r="E16" s="165"/>
      <c r="F16" s="165" t="s">
        <v>20</v>
      </c>
      <c r="G16" s="26"/>
    </row>
    <row r="17" spans="1:7" ht="63" customHeight="1">
      <c r="A17" s="306"/>
      <c r="B17" s="314"/>
      <c r="C17" s="317"/>
      <c r="D17" s="320"/>
      <c r="E17" s="28"/>
      <c r="F17" s="28" t="s">
        <v>21</v>
      </c>
      <c r="G17" s="26"/>
    </row>
    <row r="18" spans="1:7" ht="117" customHeight="1">
      <c r="A18" s="306"/>
      <c r="B18" s="312">
        <v>2.02</v>
      </c>
      <c r="C18" s="315" t="s">
        <v>11</v>
      </c>
      <c r="D18" s="318" t="s">
        <v>22</v>
      </c>
      <c r="E18" s="164" t="s">
        <v>23</v>
      </c>
      <c r="F18" s="164" t="s">
        <v>24</v>
      </c>
      <c r="G18" s="26"/>
    </row>
    <row r="19" spans="1:7" ht="71.099999999999994" customHeight="1">
      <c r="A19" s="306"/>
      <c r="B19" s="313"/>
      <c r="C19" s="316"/>
      <c r="D19" s="319"/>
      <c r="E19" s="165" t="s">
        <v>25</v>
      </c>
      <c r="F19" s="165" t="s">
        <v>26</v>
      </c>
      <c r="G19" s="26"/>
    </row>
    <row r="20" spans="1:7" ht="90.75" customHeight="1">
      <c r="A20" s="306"/>
      <c r="B20" s="313"/>
      <c r="C20" s="316"/>
      <c r="D20" s="319"/>
      <c r="E20" s="165"/>
      <c r="F20" s="165" t="s">
        <v>27</v>
      </c>
      <c r="G20" s="26"/>
    </row>
    <row r="21" spans="1:7" ht="74.25" customHeight="1">
      <c r="A21" s="306"/>
      <c r="B21" s="314"/>
      <c r="C21" s="317"/>
      <c r="D21" s="320"/>
      <c r="E21" s="28"/>
      <c r="F21" s="28" t="s">
        <v>28</v>
      </c>
      <c r="G21" s="26"/>
    </row>
    <row r="22" spans="1:7" ht="90" customHeight="1">
      <c r="A22" s="306"/>
      <c r="B22" s="324">
        <v>2.0299999999999998</v>
      </c>
      <c r="C22" s="324" t="s">
        <v>29</v>
      </c>
      <c r="D22" s="327" t="s">
        <v>30</v>
      </c>
      <c r="E22" s="315" t="s">
        <v>31</v>
      </c>
      <c r="F22" s="164" t="s">
        <v>32</v>
      </c>
      <c r="G22" s="26"/>
    </row>
    <row r="23" spans="1:7" ht="109.5" customHeight="1">
      <c r="A23" s="306"/>
      <c r="B23" s="325"/>
      <c r="C23" s="325"/>
      <c r="D23" s="328"/>
      <c r="E23" s="316"/>
      <c r="F23" s="165" t="s">
        <v>33</v>
      </c>
      <c r="G23" s="26"/>
    </row>
    <row r="24" spans="1:7" ht="74.25" customHeight="1">
      <c r="A24" s="306"/>
      <c r="B24" s="326"/>
      <c r="C24" s="326"/>
      <c r="D24" s="329"/>
      <c r="E24" s="317"/>
      <c r="F24" s="28" t="s">
        <v>34</v>
      </c>
      <c r="G24" s="26"/>
    </row>
    <row r="25" spans="1:7" ht="72" customHeight="1">
      <c r="A25" s="306"/>
      <c r="B25" s="3" t="s">
        <v>35</v>
      </c>
      <c r="C25" s="28" t="s">
        <v>36</v>
      </c>
      <c r="D25" s="29" t="s">
        <v>37</v>
      </c>
      <c r="E25" s="28" t="s">
        <v>38</v>
      </c>
      <c r="F25" s="28" t="s">
        <v>39</v>
      </c>
      <c r="G25" s="26"/>
    </row>
    <row r="26" spans="1:7" ht="98.1" customHeight="1">
      <c r="A26" s="306"/>
      <c r="B26" s="321">
        <v>3</v>
      </c>
      <c r="C26" s="312" t="s">
        <v>40</v>
      </c>
      <c r="D26" s="318" t="s">
        <v>41</v>
      </c>
      <c r="E26" s="315" t="s">
        <v>42</v>
      </c>
      <c r="F26" s="164" t="s">
        <v>43</v>
      </c>
      <c r="G26" s="26"/>
    </row>
    <row r="27" spans="1:7" ht="90" customHeight="1">
      <c r="A27" s="306"/>
      <c r="B27" s="322"/>
      <c r="C27" s="313"/>
      <c r="D27" s="319"/>
      <c r="E27" s="316"/>
      <c r="F27" s="165" t="s">
        <v>44</v>
      </c>
      <c r="G27" s="26"/>
    </row>
    <row r="28" spans="1:7" ht="19.350000000000001" customHeight="1">
      <c r="A28" s="306"/>
      <c r="B28" s="322"/>
      <c r="C28" s="313"/>
      <c r="D28" s="319"/>
      <c r="E28" s="316"/>
      <c r="F28" s="165" t="s">
        <v>45</v>
      </c>
      <c r="G28" s="26"/>
    </row>
    <row r="29" spans="1:7" ht="74.650000000000006" customHeight="1">
      <c r="A29" s="306"/>
      <c r="B29" s="322"/>
      <c r="C29" s="313"/>
      <c r="D29" s="319"/>
      <c r="E29" s="316"/>
      <c r="F29" s="165" t="s">
        <v>46</v>
      </c>
      <c r="G29" s="26"/>
    </row>
    <row r="30" spans="1:7" ht="62.65" customHeight="1">
      <c r="A30" s="306"/>
      <c r="B30" s="322"/>
      <c r="C30" s="313"/>
      <c r="D30" s="319"/>
      <c r="E30" s="316"/>
      <c r="F30" s="165" t="s">
        <v>47</v>
      </c>
      <c r="G30" s="26"/>
    </row>
    <row r="31" spans="1:7" ht="81" customHeight="1">
      <c r="A31" s="306"/>
      <c r="B31" s="322"/>
      <c r="C31" s="313"/>
      <c r="D31" s="319"/>
      <c r="E31" s="316"/>
      <c r="F31" s="165" t="s">
        <v>48</v>
      </c>
      <c r="G31" s="26"/>
    </row>
    <row r="32" spans="1:7" ht="48.75" customHeight="1">
      <c r="A32" s="306"/>
      <c r="B32" s="322"/>
      <c r="C32" s="313"/>
      <c r="D32" s="319"/>
      <c r="E32" s="316"/>
      <c r="F32" s="165" t="s">
        <v>49</v>
      </c>
      <c r="G32" s="26"/>
    </row>
    <row r="33" spans="1:7" ht="98.65" customHeight="1">
      <c r="A33" s="306"/>
      <c r="B33" s="322"/>
      <c r="C33" s="313"/>
      <c r="D33" s="319"/>
      <c r="E33" s="316"/>
      <c r="F33" s="165" t="s">
        <v>50</v>
      </c>
      <c r="G33" s="26"/>
    </row>
    <row r="34" spans="1:7" ht="89.1" customHeight="1">
      <c r="A34" s="306"/>
      <c r="B34" s="322"/>
      <c r="C34" s="313"/>
      <c r="D34" s="319"/>
      <c r="E34" s="316"/>
      <c r="F34" s="165" t="s">
        <v>51</v>
      </c>
      <c r="G34" s="26"/>
    </row>
    <row r="35" spans="1:7" ht="29.1" customHeight="1">
      <c r="A35" s="306"/>
      <c r="B35" s="322"/>
      <c r="C35" s="313"/>
      <c r="D35" s="319"/>
      <c r="E35" s="316"/>
      <c r="F35" s="165" t="s">
        <v>52</v>
      </c>
      <c r="G35" s="26"/>
    </row>
    <row r="36" spans="1:7" ht="126.75">
      <c r="A36" s="306"/>
      <c r="B36" s="323"/>
      <c r="C36" s="314"/>
      <c r="D36" s="320"/>
      <c r="E36" s="317"/>
      <c r="F36" s="166" t="s">
        <v>53</v>
      </c>
      <c r="G36" s="26"/>
    </row>
    <row r="37" spans="1:7" ht="112.5">
      <c r="A37" s="306"/>
      <c r="B37" s="141">
        <v>3.01</v>
      </c>
      <c r="C37" s="142" t="s">
        <v>40</v>
      </c>
      <c r="D37" s="29" t="s">
        <v>54</v>
      </c>
      <c r="E37" s="167" t="s">
        <v>55</v>
      </c>
      <c r="F37" s="168" t="s">
        <v>56</v>
      </c>
      <c r="G37" s="26"/>
    </row>
    <row r="38" spans="1:7" ht="101.25">
      <c r="A38" s="306"/>
      <c r="B38" s="141">
        <v>3.02</v>
      </c>
      <c r="C38" s="142" t="s">
        <v>57</v>
      </c>
      <c r="D38" s="29" t="s">
        <v>58</v>
      </c>
      <c r="E38" s="167" t="s">
        <v>59</v>
      </c>
      <c r="F38" s="168" t="s">
        <v>60</v>
      </c>
      <c r="G38" s="26"/>
    </row>
    <row r="39" spans="1:7" ht="101.25">
      <c r="A39" s="306"/>
      <c r="B39" s="150">
        <v>4</v>
      </c>
      <c r="C39" s="149" t="s">
        <v>61</v>
      </c>
      <c r="D39" s="29" t="s">
        <v>62</v>
      </c>
      <c r="E39" s="28" t="s">
        <v>63</v>
      </c>
      <c r="F39" s="28" t="s">
        <v>64</v>
      </c>
      <c r="G39" s="26"/>
    </row>
    <row r="40" spans="1:7" ht="56.25">
      <c r="A40" s="306"/>
      <c r="B40" s="141">
        <v>4.01</v>
      </c>
      <c r="C40" s="149" t="s">
        <v>61</v>
      </c>
      <c r="D40" s="29" t="s">
        <v>65</v>
      </c>
      <c r="E40" s="28" t="s">
        <v>66</v>
      </c>
      <c r="F40" s="28" t="s">
        <v>67</v>
      </c>
      <c r="G40" s="26"/>
    </row>
    <row r="41" spans="1:7" ht="56.25">
      <c r="A41" s="306"/>
      <c r="B41" s="141" t="s">
        <v>68</v>
      </c>
      <c r="C41" s="149" t="s">
        <v>61</v>
      </c>
      <c r="D41" s="29" t="s">
        <v>69</v>
      </c>
      <c r="E41" s="28" t="s">
        <v>70</v>
      </c>
      <c r="F41" s="28" t="s">
        <v>71</v>
      </c>
      <c r="G41" s="26"/>
    </row>
    <row r="42" spans="1:7" ht="56.25">
      <c r="A42" s="306"/>
      <c r="B42" s="141" t="s">
        <v>72</v>
      </c>
      <c r="C42" s="149" t="s">
        <v>61</v>
      </c>
      <c r="D42" s="29" t="s">
        <v>73</v>
      </c>
      <c r="E42" s="28" t="s">
        <v>38</v>
      </c>
      <c r="F42" s="28" t="s">
        <v>74</v>
      </c>
      <c r="G42" s="26"/>
    </row>
    <row r="43" spans="1:7" ht="123.75">
      <c r="A43" s="306"/>
      <c r="B43" s="160">
        <v>4.0999999999999996</v>
      </c>
      <c r="C43" s="149" t="s">
        <v>75</v>
      </c>
      <c r="D43" s="161">
        <v>42867</v>
      </c>
      <c r="E43" s="169" t="s">
        <v>76</v>
      </c>
      <c r="F43" s="28" t="s">
        <v>77</v>
      </c>
      <c r="G43" s="26"/>
    </row>
    <row r="44" spans="1:7" ht="78.75">
      <c r="A44" s="306"/>
      <c r="B44" s="160">
        <v>4.2</v>
      </c>
      <c r="C44" s="149" t="s">
        <v>75</v>
      </c>
      <c r="D44" s="161">
        <v>42704</v>
      </c>
      <c r="E44" s="169" t="s">
        <v>78</v>
      </c>
      <c r="F44" s="28" t="s">
        <v>79</v>
      </c>
      <c r="G44" s="26"/>
    </row>
    <row r="45" spans="1:7" ht="157.5">
      <c r="A45" s="306"/>
      <c r="B45" s="202">
        <v>5</v>
      </c>
      <c r="C45" s="149" t="s">
        <v>75</v>
      </c>
      <c r="D45" s="161">
        <v>42867</v>
      </c>
      <c r="E45" s="169" t="s">
        <v>80</v>
      </c>
      <c r="F45" s="28" t="s">
        <v>81</v>
      </c>
      <c r="G45" s="26"/>
    </row>
    <row r="46" spans="1:7" ht="45">
      <c r="A46" s="306"/>
      <c r="B46" s="160">
        <v>5.01</v>
      </c>
      <c r="C46" s="149" t="s">
        <v>75</v>
      </c>
      <c r="D46" s="161">
        <v>42907</v>
      </c>
      <c r="E46" s="169" t="s">
        <v>82</v>
      </c>
      <c r="F46" s="28" t="s">
        <v>81</v>
      </c>
      <c r="G46" s="26"/>
    </row>
    <row r="47" spans="1:7" ht="67.5">
      <c r="A47" s="306"/>
      <c r="B47" s="160">
        <v>5.0999999999999996</v>
      </c>
      <c r="C47" s="149" t="s">
        <v>75</v>
      </c>
      <c r="D47" s="161">
        <v>43070</v>
      </c>
      <c r="E47" s="169" t="s">
        <v>83</v>
      </c>
      <c r="F47" s="28" t="s">
        <v>84</v>
      </c>
      <c r="G47" s="26"/>
    </row>
    <row r="48" spans="1:7" ht="56.25">
      <c r="A48" s="306"/>
      <c r="B48" s="160">
        <v>5.1100000000000003</v>
      </c>
      <c r="C48" s="149" t="s">
        <v>85</v>
      </c>
      <c r="D48" s="161">
        <v>43217</v>
      </c>
      <c r="E48" s="169" t="s">
        <v>86</v>
      </c>
      <c r="F48" s="28" t="s">
        <v>87</v>
      </c>
      <c r="G48" s="26"/>
    </row>
    <row r="49" spans="1:7" ht="56.25">
      <c r="A49" s="306"/>
      <c r="B49" s="160">
        <v>5.12</v>
      </c>
      <c r="C49" s="149" t="s">
        <v>85</v>
      </c>
      <c r="D49" s="161">
        <v>43581</v>
      </c>
      <c r="E49" s="169" t="s">
        <v>86</v>
      </c>
      <c r="F49" s="28" t="s">
        <v>88</v>
      </c>
      <c r="G49" s="26"/>
    </row>
    <row r="50" spans="1:7" ht="78.75">
      <c r="A50" s="306"/>
      <c r="B50" s="202">
        <v>6</v>
      </c>
      <c r="C50" s="149" t="s">
        <v>85</v>
      </c>
      <c r="D50" s="161">
        <v>43964</v>
      </c>
      <c r="E50" s="169" t="s">
        <v>89</v>
      </c>
      <c r="F50" s="28" t="s">
        <v>90</v>
      </c>
      <c r="G50" s="26"/>
    </row>
    <row r="51" spans="1:7" ht="45">
      <c r="A51" s="306"/>
      <c r="B51" s="160">
        <v>6.01</v>
      </c>
      <c r="C51" s="149" t="s">
        <v>85</v>
      </c>
      <c r="D51" s="161">
        <v>43970</v>
      </c>
      <c r="E51" s="169" t="s">
        <v>91</v>
      </c>
      <c r="F51" s="169" t="s">
        <v>90</v>
      </c>
      <c r="G51" s="26"/>
    </row>
    <row r="52" spans="1:7" ht="45">
      <c r="A52" s="306"/>
      <c r="B52" s="160">
        <v>6.1</v>
      </c>
      <c r="C52" s="149" t="s">
        <v>85</v>
      </c>
      <c r="D52" s="161">
        <v>44314</v>
      </c>
      <c r="E52" s="169" t="s">
        <v>92</v>
      </c>
      <c r="F52" s="169" t="s">
        <v>93</v>
      </c>
      <c r="G52" s="26"/>
    </row>
    <row r="53" spans="1:7" ht="45">
      <c r="A53" s="306"/>
      <c r="B53" s="160">
        <v>6.2</v>
      </c>
      <c r="C53" s="149" t="s">
        <v>85</v>
      </c>
      <c r="D53" s="161">
        <v>44678</v>
      </c>
      <c r="E53" s="169" t="s">
        <v>92</v>
      </c>
      <c r="F53" s="169" t="s">
        <v>94</v>
      </c>
      <c r="G53" s="26"/>
    </row>
    <row r="54" spans="1:7" ht="45">
      <c r="A54" s="306"/>
      <c r="B54" s="160">
        <v>6.21</v>
      </c>
      <c r="C54" s="149" t="s">
        <v>85</v>
      </c>
      <c r="D54" s="161">
        <v>44687</v>
      </c>
      <c r="E54" s="169" t="s">
        <v>95</v>
      </c>
      <c r="F54" s="169" t="s">
        <v>94</v>
      </c>
      <c r="G54" s="26"/>
    </row>
    <row r="55" spans="1:7" ht="45">
      <c r="A55" s="306"/>
      <c r="B55" s="160">
        <v>6.22</v>
      </c>
      <c r="C55" s="149" t="s">
        <v>85</v>
      </c>
      <c r="D55" s="275">
        <v>44692</v>
      </c>
      <c r="E55" s="169" t="s">
        <v>91</v>
      </c>
      <c r="F55" s="169" t="s">
        <v>94</v>
      </c>
      <c r="G55" s="26"/>
    </row>
    <row r="56" spans="1:7" ht="56.25">
      <c r="A56" s="306"/>
      <c r="B56" s="202">
        <v>6.3</v>
      </c>
      <c r="C56" s="149" t="s">
        <v>85</v>
      </c>
      <c r="D56" s="275">
        <v>45051</v>
      </c>
      <c r="E56" s="169" t="s">
        <v>96</v>
      </c>
      <c r="F56" s="169" t="s">
        <v>97</v>
      </c>
      <c r="G56" s="26"/>
    </row>
    <row r="57" spans="1:7" ht="45">
      <c r="A57" s="306"/>
      <c r="B57" s="160">
        <v>6.31</v>
      </c>
      <c r="C57" s="149" t="s">
        <v>85</v>
      </c>
      <c r="D57" s="275">
        <v>45072</v>
      </c>
      <c r="E57" s="169" t="s">
        <v>98</v>
      </c>
      <c r="F57" s="169" t="s">
        <v>97</v>
      </c>
      <c r="G57" s="26"/>
    </row>
    <row r="58" spans="1:7">
      <c r="A58" s="307"/>
      <c r="B58" s="308" t="str">
        <f ca="1">OFFSET(L!$C$1,MATCH("General"&amp;"Cpy",L!$A:$A,0)-1,SL,,)</f>
        <v>© 2023 Responsible Minerals Initiative. All rights reserved.</v>
      </c>
      <c r="C58" s="308"/>
      <c r="D58" s="308"/>
      <c r="E58" s="308"/>
      <c r="F58" s="308"/>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headerFooter>
    <oddHeader>&amp;L&amp;"Arial"&amp;8&amp;K000000 INTERNAL&amp;1#_x000D_</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1" customWidth="1"/>
    <col min="2" max="2" width="57.125" style="1" customWidth="1"/>
    <col min="3" max="3" width="8.875" style="1" customWidth="1"/>
    <col min="4" max="16384" width="8.875" style="1"/>
  </cols>
  <sheetData>
    <row r="1" spans="1:2">
      <c r="A1" s="65" t="s">
        <v>5136</v>
      </c>
      <c r="B1" s="65" t="s">
        <v>5137</v>
      </c>
    </row>
    <row r="2" spans="1:2">
      <c r="A2" s="1" t="s">
        <v>5138</v>
      </c>
      <c r="B2" s="1" t="s">
        <v>5139</v>
      </c>
    </row>
    <row r="3" spans="1:2">
      <c r="A3" s="1" t="s">
        <v>5140</v>
      </c>
      <c r="B3" s="1" t="s">
        <v>5141</v>
      </c>
    </row>
    <row r="4" spans="1:2">
      <c r="A4" s="1" t="s">
        <v>5142</v>
      </c>
      <c r="B4" s="1" t="s">
        <v>5143</v>
      </c>
    </row>
    <row r="5" spans="1:2">
      <c r="A5" s="1" t="s">
        <v>5144</v>
      </c>
      <c r="B5" s="1" t="s">
        <v>5145</v>
      </c>
    </row>
    <row r="6" spans="1:2">
      <c r="A6" s="1" t="s">
        <v>5146</v>
      </c>
      <c r="B6" s="1" t="s">
        <v>5147</v>
      </c>
    </row>
    <row r="7" spans="1:2">
      <c r="A7" s="1" t="s">
        <v>5148</v>
      </c>
      <c r="B7" s="1" t="s">
        <v>1433</v>
      </c>
    </row>
    <row r="8" spans="1:2">
      <c r="A8" s="1" t="s">
        <v>5149</v>
      </c>
      <c r="B8" s="1" t="s">
        <v>5150</v>
      </c>
    </row>
    <row r="9" spans="1:2">
      <c r="A9" s="1" t="s">
        <v>5151</v>
      </c>
      <c r="B9" s="1" t="s">
        <v>5152</v>
      </c>
    </row>
    <row r="10" spans="1:2">
      <c r="A10" s="1" t="s">
        <v>5153</v>
      </c>
      <c r="B10" s="1" t="s">
        <v>5154</v>
      </c>
    </row>
    <row r="11" spans="1:2">
      <c r="A11" s="1" t="s">
        <v>5155</v>
      </c>
      <c r="B11" s="1" t="s">
        <v>5156</v>
      </c>
    </row>
    <row r="12" spans="1:2">
      <c r="A12" s="1" t="s">
        <v>5157</v>
      </c>
      <c r="B12" s="1" t="s">
        <v>5158</v>
      </c>
    </row>
    <row r="13" spans="1:2">
      <c r="A13" s="1" t="s">
        <v>5159</v>
      </c>
      <c r="B13" s="1" t="s">
        <v>5160</v>
      </c>
    </row>
    <row r="14" spans="1:2">
      <c r="A14" s="1" t="s">
        <v>5161</v>
      </c>
      <c r="B14" s="1" t="s">
        <v>5162</v>
      </c>
    </row>
    <row r="15" spans="1:2">
      <c r="A15" s="1" t="s">
        <v>5163</v>
      </c>
      <c r="B15" s="1" t="s">
        <v>1186</v>
      </c>
    </row>
    <row r="16" spans="1:2">
      <c r="A16" s="1" t="s">
        <v>5164</v>
      </c>
      <c r="B16" s="1" t="s">
        <v>1491</v>
      </c>
    </row>
    <row r="17" spans="1:2">
      <c r="A17" s="1" t="s">
        <v>5165</v>
      </c>
      <c r="B17" s="1" t="s">
        <v>5166</v>
      </c>
    </row>
    <row r="18" spans="1:2">
      <c r="A18" s="1" t="s">
        <v>5167</v>
      </c>
      <c r="B18" s="1" t="s">
        <v>5168</v>
      </c>
    </row>
    <row r="19" spans="1:2">
      <c r="A19" s="1" t="s">
        <v>5169</v>
      </c>
      <c r="B19" s="1" t="s">
        <v>5170</v>
      </c>
    </row>
    <row r="20" spans="1:2">
      <c r="A20" s="1" t="s">
        <v>5171</v>
      </c>
      <c r="B20" s="1" t="s">
        <v>5172</v>
      </c>
    </row>
    <row r="21" spans="1:2">
      <c r="A21" s="1" t="s">
        <v>5173</v>
      </c>
      <c r="B21" s="1" t="s">
        <v>5174</v>
      </c>
    </row>
    <row r="22" spans="1:2">
      <c r="A22" s="1" t="s">
        <v>5175</v>
      </c>
      <c r="B22" s="1" t="s">
        <v>5176</v>
      </c>
    </row>
    <row r="23" spans="1:2">
      <c r="A23" s="1" t="s">
        <v>5177</v>
      </c>
      <c r="B23" s="1" t="s">
        <v>1380</v>
      </c>
    </row>
    <row r="24" spans="1:2">
      <c r="A24" s="1" t="s">
        <v>5178</v>
      </c>
      <c r="B24" s="1" t="s">
        <v>5179</v>
      </c>
    </row>
    <row r="25" spans="1:2">
      <c r="A25" s="1" t="s">
        <v>5180</v>
      </c>
      <c r="B25" s="1" t="s">
        <v>5181</v>
      </c>
    </row>
    <row r="26" spans="1:2">
      <c r="A26" s="1" t="s">
        <v>5182</v>
      </c>
      <c r="B26" s="1" t="s">
        <v>5183</v>
      </c>
    </row>
    <row r="27" spans="1:2">
      <c r="A27" s="1" t="s">
        <v>5184</v>
      </c>
      <c r="B27" s="1" t="s">
        <v>5185</v>
      </c>
    </row>
    <row r="28" spans="1:2">
      <c r="A28" s="1" t="s">
        <v>5186</v>
      </c>
      <c r="B28" s="1" t="s">
        <v>1755</v>
      </c>
    </row>
    <row r="29" spans="1:2">
      <c r="A29" s="1" t="s">
        <v>5187</v>
      </c>
      <c r="B29" s="1" t="s">
        <v>5188</v>
      </c>
    </row>
    <row r="30" spans="1:2">
      <c r="A30" s="1" t="s">
        <v>5189</v>
      </c>
      <c r="B30" s="1" t="s">
        <v>5190</v>
      </c>
    </row>
    <row r="31" spans="1:2">
      <c r="A31" s="1" t="s">
        <v>5191</v>
      </c>
      <c r="B31" s="1" t="s">
        <v>5192</v>
      </c>
    </row>
    <row r="32" spans="1:2">
      <c r="A32" s="1" t="s">
        <v>5193</v>
      </c>
      <c r="B32" s="1" t="s">
        <v>5194</v>
      </c>
    </row>
    <row r="33" spans="1:2">
      <c r="A33" s="1" t="s">
        <v>5195</v>
      </c>
      <c r="B33" s="1" t="s">
        <v>1227</v>
      </c>
    </row>
    <row r="34" spans="1:2">
      <c r="A34" s="1" t="s">
        <v>5196</v>
      </c>
      <c r="B34" s="1" t="s">
        <v>5197</v>
      </c>
    </row>
    <row r="35" spans="1:2">
      <c r="A35" s="1" t="s">
        <v>5198</v>
      </c>
      <c r="B35" s="1" t="s">
        <v>5199</v>
      </c>
    </row>
    <row r="36" spans="1:2">
      <c r="A36" s="1" t="s">
        <v>5200</v>
      </c>
      <c r="B36" s="1" t="s">
        <v>5201</v>
      </c>
    </row>
    <row r="37" spans="1:2">
      <c r="A37" s="1" t="s">
        <v>5202</v>
      </c>
      <c r="B37" s="1" t="s">
        <v>5203</v>
      </c>
    </row>
    <row r="38" spans="1:2">
      <c r="A38" s="1" t="s">
        <v>5204</v>
      </c>
      <c r="B38" s="1" t="s">
        <v>5205</v>
      </c>
    </row>
    <row r="39" spans="1:2">
      <c r="A39" s="1" t="s">
        <v>5206</v>
      </c>
      <c r="B39" s="1" t="s">
        <v>5207</v>
      </c>
    </row>
    <row r="40" spans="1:2">
      <c r="A40" s="1" t="s">
        <v>5208</v>
      </c>
      <c r="B40" s="1" t="s">
        <v>5209</v>
      </c>
    </row>
    <row r="41" spans="1:2">
      <c r="A41" s="1" t="s">
        <v>5210</v>
      </c>
      <c r="B41" s="1" t="s">
        <v>5211</v>
      </c>
    </row>
    <row r="42" spans="1:2">
      <c r="A42" s="1" t="s">
        <v>5212</v>
      </c>
      <c r="B42" s="1" t="s">
        <v>1240</v>
      </c>
    </row>
    <row r="43" spans="1:2">
      <c r="A43" s="1" t="s">
        <v>5213</v>
      </c>
      <c r="B43" s="1" t="s">
        <v>5214</v>
      </c>
    </row>
    <row r="44" spans="1:2">
      <c r="A44" s="1" t="s">
        <v>5215</v>
      </c>
      <c r="B44" s="1" t="s">
        <v>5216</v>
      </c>
    </row>
    <row r="45" spans="1:2">
      <c r="A45" s="1" t="s">
        <v>5217</v>
      </c>
      <c r="B45" s="1" t="s">
        <v>5218</v>
      </c>
    </row>
    <row r="46" spans="1:2">
      <c r="A46" s="1" t="s">
        <v>5219</v>
      </c>
      <c r="B46" s="1" t="s">
        <v>1506</v>
      </c>
    </row>
    <row r="47" spans="1:2">
      <c r="A47" s="1" t="s">
        <v>5220</v>
      </c>
      <c r="B47" s="1" t="s">
        <v>1232</v>
      </c>
    </row>
    <row r="48" spans="1:2">
      <c r="A48" s="1" t="s">
        <v>5221</v>
      </c>
      <c r="B48" s="1" t="s">
        <v>5222</v>
      </c>
    </row>
    <row r="49" spans="1:2">
      <c r="A49" s="1" t="s">
        <v>5223</v>
      </c>
      <c r="B49" s="1" t="s">
        <v>5224</v>
      </c>
    </row>
    <row r="50" spans="1:2">
      <c r="A50" s="1" t="s">
        <v>5225</v>
      </c>
      <c r="B50" s="1" t="s">
        <v>1269</v>
      </c>
    </row>
    <row r="51" spans="1:2">
      <c r="A51" s="1" t="s">
        <v>5226</v>
      </c>
      <c r="B51" s="1" t="s">
        <v>5227</v>
      </c>
    </row>
    <row r="52" spans="1:2">
      <c r="A52" s="1" t="s">
        <v>5228</v>
      </c>
      <c r="B52" s="1" t="s">
        <v>5229</v>
      </c>
    </row>
    <row r="53" spans="1:2">
      <c r="A53" s="1" t="s">
        <v>5230</v>
      </c>
      <c r="B53" s="1" t="s">
        <v>1805</v>
      </c>
    </row>
    <row r="54" spans="1:2">
      <c r="A54" s="1" t="s">
        <v>5231</v>
      </c>
      <c r="B54" s="1" t="s">
        <v>5232</v>
      </c>
    </row>
    <row r="55" spans="1:2">
      <c r="A55" s="1" t="s">
        <v>5233</v>
      </c>
      <c r="B55" s="1" t="s">
        <v>5234</v>
      </c>
    </row>
    <row r="56" spans="1:2">
      <c r="A56" s="1" t="s">
        <v>5235</v>
      </c>
      <c r="B56" s="1" t="s">
        <v>5236</v>
      </c>
    </row>
    <row r="57" spans="1:2">
      <c r="A57" s="1" t="s">
        <v>5237</v>
      </c>
      <c r="B57" s="1" t="s">
        <v>5238</v>
      </c>
    </row>
    <row r="58" spans="1:2">
      <c r="A58" s="1" t="s">
        <v>5239</v>
      </c>
      <c r="B58" s="1" t="s">
        <v>5240</v>
      </c>
    </row>
    <row r="59" spans="1:2">
      <c r="A59" s="1" t="s">
        <v>5241</v>
      </c>
      <c r="B59" s="1" t="s">
        <v>5242</v>
      </c>
    </row>
    <row r="60" spans="1:2">
      <c r="A60" s="1" t="s">
        <v>5243</v>
      </c>
      <c r="B60" s="1" t="s">
        <v>5244</v>
      </c>
    </row>
    <row r="61" spans="1:2">
      <c r="A61" s="1" t="s">
        <v>5245</v>
      </c>
      <c r="B61" s="1" t="s">
        <v>1532</v>
      </c>
    </row>
    <row r="62" spans="1:2">
      <c r="A62" s="1" t="s">
        <v>5246</v>
      </c>
      <c r="B62" s="1" t="s">
        <v>5247</v>
      </c>
    </row>
    <row r="63" spans="1:2">
      <c r="A63" s="1" t="s">
        <v>5248</v>
      </c>
      <c r="B63" s="1" t="s">
        <v>5249</v>
      </c>
    </row>
    <row r="64" spans="1:2">
      <c r="A64" s="1" t="s">
        <v>5250</v>
      </c>
      <c r="B64" s="1" t="s">
        <v>5251</v>
      </c>
    </row>
    <row r="65" spans="1:2">
      <c r="A65" s="1" t="s">
        <v>5252</v>
      </c>
      <c r="B65" s="1" t="s">
        <v>5253</v>
      </c>
    </row>
    <row r="66" spans="1:2">
      <c r="A66" s="1" t="s">
        <v>5254</v>
      </c>
      <c r="B66" s="1" t="s">
        <v>5255</v>
      </c>
    </row>
    <row r="67" spans="1:2">
      <c r="A67" s="1" t="s">
        <v>5256</v>
      </c>
      <c r="B67" s="1" t="s">
        <v>5257</v>
      </c>
    </row>
    <row r="68" spans="1:2">
      <c r="A68" s="1" t="s">
        <v>5258</v>
      </c>
      <c r="B68" s="1" t="s">
        <v>5259</v>
      </c>
    </row>
    <row r="69" spans="1:2">
      <c r="A69" s="1" t="s">
        <v>5260</v>
      </c>
      <c r="B69" s="1" t="s">
        <v>5261</v>
      </c>
    </row>
    <row r="70" spans="1:2">
      <c r="A70" s="1" t="s">
        <v>5262</v>
      </c>
      <c r="B70" s="1" t="s">
        <v>5263</v>
      </c>
    </row>
    <row r="71" spans="1:2">
      <c r="A71" s="1" t="s">
        <v>5264</v>
      </c>
      <c r="B71" s="1" t="s">
        <v>1639</v>
      </c>
    </row>
    <row r="72" spans="1:2">
      <c r="A72" s="1" t="s">
        <v>5265</v>
      </c>
      <c r="B72" s="1" t="s">
        <v>5266</v>
      </c>
    </row>
    <row r="73" spans="1:2">
      <c r="A73" s="1" t="s">
        <v>5267</v>
      </c>
      <c r="B73" s="1" t="s">
        <v>5268</v>
      </c>
    </row>
    <row r="74" spans="1:2">
      <c r="A74" s="1" t="s">
        <v>5269</v>
      </c>
      <c r="B74" s="1" t="s">
        <v>5270</v>
      </c>
    </row>
    <row r="75" spans="1:2">
      <c r="A75" s="1" t="s">
        <v>5271</v>
      </c>
      <c r="B75" s="1" t="s">
        <v>5272</v>
      </c>
    </row>
    <row r="76" spans="1:2">
      <c r="A76" s="1" t="s">
        <v>5273</v>
      </c>
      <c r="B76" s="1" t="s">
        <v>5274</v>
      </c>
    </row>
    <row r="77" spans="1:2">
      <c r="A77" s="1" t="s">
        <v>5275</v>
      </c>
      <c r="B77" s="1" t="s">
        <v>5276</v>
      </c>
    </row>
    <row r="78" spans="1:2">
      <c r="A78" s="1" t="s">
        <v>5277</v>
      </c>
      <c r="B78" s="1" t="s">
        <v>1527</v>
      </c>
    </row>
    <row r="79" spans="1:2">
      <c r="A79" s="1" t="s">
        <v>5278</v>
      </c>
      <c r="B79" s="1" t="s">
        <v>5279</v>
      </c>
    </row>
    <row r="80" spans="1:2">
      <c r="A80" s="1" t="s">
        <v>5280</v>
      </c>
      <c r="B80" s="1" t="s">
        <v>5281</v>
      </c>
    </row>
    <row r="81" spans="1:2">
      <c r="A81" s="1" t="s">
        <v>5282</v>
      </c>
      <c r="B81" s="1" t="s">
        <v>5283</v>
      </c>
    </row>
    <row r="82" spans="1:2">
      <c r="A82" s="1" t="s">
        <v>5284</v>
      </c>
      <c r="B82" s="1" t="s">
        <v>5285</v>
      </c>
    </row>
    <row r="83" spans="1:2">
      <c r="A83" s="1" t="s">
        <v>5286</v>
      </c>
      <c r="B83" s="1" t="s">
        <v>5287</v>
      </c>
    </row>
    <row r="84" spans="1:2">
      <c r="A84" s="1" t="s">
        <v>5288</v>
      </c>
      <c r="B84" s="1" t="s">
        <v>5289</v>
      </c>
    </row>
    <row r="85" spans="1:2">
      <c r="A85" s="1" t="s">
        <v>5290</v>
      </c>
      <c r="B85" s="1" t="s">
        <v>1197</v>
      </c>
    </row>
    <row r="86" spans="1:2">
      <c r="A86" s="1" t="s">
        <v>5291</v>
      </c>
      <c r="B86" s="1" t="s">
        <v>1347</v>
      </c>
    </row>
    <row r="87" spans="1:2">
      <c r="A87" s="1" t="s">
        <v>5292</v>
      </c>
      <c r="B87" s="1" t="s">
        <v>5293</v>
      </c>
    </row>
    <row r="88" spans="1:2">
      <c r="A88" s="1" t="s">
        <v>5294</v>
      </c>
      <c r="B88" s="1" t="s">
        <v>5295</v>
      </c>
    </row>
    <row r="89" spans="1:2">
      <c r="A89" s="1" t="s">
        <v>5296</v>
      </c>
      <c r="B89" s="1" t="s">
        <v>5297</v>
      </c>
    </row>
    <row r="90" spans="1:2">
      <c r="A90" s="1" t="s">
        <v>5298</v>
      </c>
      <c r="B90" s="1" t="s">
        <v>5299</v>
      </c>
    </row>
    <row r="91" spans="1:2">
      <c r="A91" s="1" t="s">
        <v>5300</v>
      </c>
      <c r="B91" s="1" t="s">
        <v>5301</v>
      </c>
    </row>
    <row r="92" spans="1:2">
      <c r="A92" s="1" t="s">
        <v>5302</v>
      </c>
      <c r="B92" s="1" t="s">
        <v>5303</v>
      </c>
    </row>
    <row r="93" spans="1:2">
      <c r="A93" s="1" t="s">
        <v>5304</v>
      </c>
      <c r="B93" s="1" t="s">
        <v>5305</v>
      </c>
    </row>
    <row r="94" spans="1:2">
      <c r="A94" s="1" t="s">
        <v>5306</v>
      </c>
      <c r="B94" s="1" t="s">
        <v>5307</v>
      </c>
    </row>
    <row r="95" spans="1:2">
      <c r="A95" s="1" t="s">
        <v>5308</v>
      </c>
      <c r="B95" s="1" t="s">
        <v>5309</v>
      </c>
    </row>
    <row r="96" spans="1:2">
      <c r="A96" s="1" t="s">
        <v>5310</v>
      </c>
      <c r="B96" s="1" t="s">
        <v>5311</v>
      </c>
    </row>
    <row r="97" spans="1:2">
      <c r="A97" s="1" t="s">
        <v>5312</v>
      </c>
      <c r="B97" s="1" t="s">
        <v>5313</v>
      </c>
    </row>
    <row r="98" spans="1:2">
      <c r="A98" s="1" t="s">
        <v>5314</v>
      </c>
      <c r="B98" s="1" t="s">
        <v>5315</v>
      </c>
    </row>
    <row r="99" spans="1:2">
      <c r="A99" s="1" t="s">
        <v>5316</v>
      </c>
      <c r="B99" s="1" t="s">
        <v>5317</v>
      </c>
    </row>
    <row r="100" spans="1:2">
      <c r="A100" s="1" t="s">
        <v>5318</v>
      </c>
      <c r="B100" s="1" t="s">
        <v>5319</v>
      </c>
    </row>
    <row r="101" spans="1:2">
      <c r="A101" s="1" t="s">
        <v>5320</v>
      </c>
      <c r="B101" s="1" t="s">
        <v>5321</v>
      </c>
    </row>
    <row r="102" spans="1:2">
      <c r="A102" s="1" t="s">
        <v>5322</v>
      </c>
      <c r="B102" s="1" t="s">
        <v>5323</v>
      </c>
    </row>
    <row r="103" spans="1:2">
      <c r="A103" s="1" t="s">
        <v>5324</v>
      </c>
      <c r="B103" s="1" t="s">
        <v>5325</v>
      </c>
    </row>
    <row r="104" spans="1:2">
      <c r="A104" s="1" t="s">
        <v>5326</v>
      </c>
      <c r="B104" s="1" t="s">
        <v>5327</v>
      </c>
    </row>
    <row r="105" spans="1:2">
      <c r="A105" s="1" t="s">
        <v>5328</v>
      </c>
      <c r="B105" s="1" t="s">
        <v>1254</v>
      </c>
    </row>
    <row r="106" spans="1:2">
      <c r="A106" s="1" t="s">
        <v>5329</v>
      </c>
      <c r="B106" s="1" t="s">
        <v>1512</v>
      </c>
    </row>
    <row r="107" spans="1:2">
      <c r="A107" s="1" t="s">
        <v>5330</v>
      </c>
      <c r="B107" s="1" t="s">
        <v>5331</v>
      </c>
    </row>
    <row r="108" spans="1:2">
      <c r="A108" s="1" t="s">
        <v>5332</v>
      </c>
      <c r="B108" s="1" t="s">
        <v>5333</v>
      </c>
    </row>
    <row r="109" spans="1:2">
      <c r="A109" s="1" t="s">
        <v>5334</v>
      </c>
      <c r="B109" s="1" t="s">
        <v>5335</v>
      </c>
    </row>
    <row r="110" spans="1:2">
      <c r="A110" s="1" t="s">
        <v>5336</v>
      </c>
      <c r="B110" s="1" t="s">
        <v>5337</v>
      </c>
    </row>
    <row r="111" spans="1:2">
      <c r="A111" s="1" t="s">
        <v>5338</v>
      </c>
      <c r="B111" s="1" t="s">
        <v>5339</v>
      </c>
    </row>
    <row r="112" spans="1:2">
      <c r="A112" s="1" t="s">
        <v>5340</v>
      </c>
      <c r="B112" s="1" t="s">
        <v>1183</v>
      </c>
    </row>
    <row r="113" spans="1:2">
      <c r="A113" s="1" t="s">
        <v>5341</v>
      </c>
      <c r="B113" s="1" t="s">
        <v>5342</v>
      </c>
    </row>
    <row r="114" spans="1:2">
      <c r="A114" s="1" t="s">
        <v>5343</v>
      </c>
      <c r="B114" s="1" t="s">
        <v>1204</v>
      </c>
    </row>
    <row r="115" spans="1:2">
      <c r="A115" s="1" t="s">
        <v>5344</v>
      </c>
      <c r="B115" s="1" t="s">
        <v>5345</v>
      </c>
    </row>
    <row r="116" spans="1:2">
      <c r="A116" s="1" t="s">
        <v>5346</v>
      </c>
      <c r="B116" s="1" t="s">
        <v>5347</v>
      </c>
    </row>
    <row r="117" spans="1:2">
      <c r="A117" s="1" t="s">
        <v>5348</v>
      </c>
      <c r="B117" s="1" t="s">
        <v>1402</v>
      </c>
    </row>
    <row r="118" spans="1:2">
      <c r="A118" s="1" t="s">
        <v>5349</v>
      </c>
      <c r="B118" s="1" t="s">
        <v>5350</v>
      </c>
    </row>
    <row r="119" spans="1:2">
      <c r="A119" s="1" t="s">
        <v>5351</v>
      </c>
      <c r="B119" s="1" t="s">
        <v>5352</v>
      </c>
    </row>
    <row r="120" spans="1:2">
      <c r="A120" s="1" t="s">
        <v>5353</v>
      </c>
      <c r="B120" s="1" t="s">
        <v>5354</v>
      </c>
    </row>
    <row r="121" spans="1:2">
      <c r="A121" s="1" t="s">
        <v>5355</v>
      </c>
      <c r="B121" s="1" t="s">
        <v>1307</v>
      </c>
    </row>
    <row r="122" spans="1:2">
      <c r="A122" s="1" t="s">
        <v>5356</v>
      </c>
      <c r="B122" s="1" t="s">
        <v>5357</v>
      </c>
    </row>
    <row r="123" spans="1:2">
      <c r="A123" s="1" t="s">
        <v>5358</v>
      </c>
      <c r="B123" s="1" t="s">
        <v>1421</v>
      </c>
    </row>
    <row r="124" spans="1:2">
      <c r="A124" s="1" t="s">
        <v>5359</v>
      </c>
      <c r="B124" s="1" t="s">
        <v>5360</v>
      </c>
    </row>
    <row r="125" spans="1:2">
      <c r="A125" s="1" t="s">
        <v>5361</v>
      </c>
      <c r="B125" s="1" t="s">
        <v>5362</v>
      </c>
    </row>
    <row r="126" spans="1:2">
      <c r="A126" s="1" t="s">
        <v>5363</v>
      </c>
      <c r="B126" s="1" t="s">
        <v>5364</v>
      </c>
    </row>
    <row r="127" spans="1:2">
      <c r="A127" s="1" t="s">
        <v>5365</v>
      </c>
      <c r="B127" s="1" t="s">
        <v>5366</v>
      </c>
    </row>
    <row r="128" spans="1:2">
      <c r="A128" s="1" t="s">
        <v>5367</v>
      </c>
      <c r="B128" s="1" t="s">
        <v>5368</v>
      </c>
    </row>
    <row r="129" spans="1:2">
      <c r="A129" s="1" t="s">
        <v>5369</v>
      </c>
      <c r="B129" s="1" t="s">
        <v>5370</v>
      </c>
    </row>
    <row r="130" spans="1:2">
      <c r="A130" s="1" t="s">
        <v>5371</v>
      </c>
      <c r="B130" s="1" t="s">
        <v>5372</v>
      </c>
    </row>
    <row r="131" spans="1:2">
      <c r="A131" s="1" t="s">
        <v>5373</v>
      </c>
      <c r="B131" s="1" t="s">
        <v>1581</v>
      </c>
    </row>
    <row r="132" spans="1:2">
      <c r="A132" s="1" t="s">
        <v>5374</v>
      </c>
      <c r="B132" s="1" t="s">
        <v>5375</v>
      </c>
    </row>
    <row r="133" spans="1:2">
      <c r="A133" s="1" t="s">
        <v>5376</v>
      </c>
      <c r="B133" s="1" t="s">
        <v>5377</v>
      </c>
    </row>
    <row r="134" spans="1:2">
      <c r="A134" s="1" t="s">
        <v>5378</v>
      </c>
      <c r="B134" s="1" t="s">
        <v>5379</v>
      </c>
    </row>
    <row r="135" spans="1:2">
      <c r="A135" s="1" t="s">
        <v>5380</v>
      </c>
      <c r="B135" s="1" t="s">
        <v>5381</v>
      </c>
    </row>
    <row r="136" spans="1:2">
      <c r="A136" s="1" t="s">
        <v>5382</v>
      </c>
      <c r="B136" s="1" t="s">
        <v>5383</v>
      </c>
    </row>
    <row r="137" spans="1:2">
      <c r="A137" s="1" t="s">
        <v>5384</v>
      </c>
      <c r="B137" s="1" t="s">
        <v>1476</v>
      </c>
    </row>
    <row r="138" spans="1:2">
      <c r="A138" s="1" t="s">
        <v>5385</v>
      </c>
      <c r="B138" s="1" t="s">
        <v>5386</v>
      </c>
    </row>
    <row r="139" spans="1:2">
      <c r="A139" s="1" t="s">
        <v>5387</v>
      </c>
      <c r="B139" s="1" t="s">
        <v>5388</v>
      </c>
    </row>
    <row r="140" spans="1:2">
      <c r="A140" s="1" t="s">
        <v>5389</v>
      </c>
      <c r="B140" s="1" t="s">
        <v>5390</v>
      </c>
    </row>
    <row r="141" spans="1:2">
      <c r="A141" s="1" t="s">
        <v>5391</v>
      </c>
      <c r="B141" s="1" t="s">
        <v>5392</v>
      </c>
    </row>
    <row r="142" spans="1:2">
      <c r="A142" s="1" t="s">
        <v>5393</v>
      </c>
      <c r="B142" s="1" t="s">
        <v>5394</v>
      </c>
    </row>
    <row r="143" spans="1:2">
      <c r="A143" s="1" t="s">
        <v>5395</v>
      </c>
      <c r="B143" s="1" t="s">
        <v>1548</v>
      </c>
    </row>
    <row r="144" spans="1:2">
      <c r="A144" s="1" t="s">
        <v>5396</v>
      </c>
      <c r="B144" s="1" t="s">
        <v>5397</v>
      </c>
    </row>
    <row r="145" spans="1:2">
      <c r="A145" s="1" t="s">
        <v>5398</v>
      </c>
      <c r="B145" s="1" t="s">
        <v>5399</v>
      </c>
    </row>
    <row r="146" spans="1:2">
      <c r="A146" s="1" t="s">
        <v>5400</v>
      </c>
      <c r="B146" s="1" t="s">
        <v>1273</v>
      </c>
    </row>
    <row r="147" spans="1:2">
      <c r="A147" s="1" t="s">
        <v>5401</v>
      </c>
      <c r="B147" s="1" t="s">
        <v>5402</v>
      </c>
    </row>
    <row r="148" spans="1:2">
      <c r="A148" s="1" t="s">
        <v>5403</v>
      </c>
      <c r="B148" s="1" t="s">
        <v>5404</v>
      </c>
    </row>
    <row r="149" spans="1:2">
      <c r="A149" s="1" t="s">
        <v>5405</v>
      </c>
      <c r="B149" s="1" t="s">
        <v>5406</v>
      </c>
    </row>
    <row r="150" spans="1:2">
      <c r="A150" s="1" t="s">
        <v>5407</v>
      </c>
      <c r="B150" s="1" t="s">
        <v>5408</v>
      </c>
    </row>
    <row r="151" spans="1:2">
      <c r="A151" s="1" t="s">
        <v>5409</v>
      </c>
      <c r="B151" s="1" t="s">
        <v>5410</v>
      </c>
    </row>
    <row r="152" spans="1:2">
      <c r="A152" s="1" t="s">
        <v>5411</v>
      </c>
      <c r="B152" s="1" t="s">
        <v>5412</v>
      </c>
    </row>
    <row r="153" spans="1:2">
      <c r="A153" s="1" t="s">
        <v>5413</v>
      </c>
      <c r="B153" s="1" t="s">
        <v>5414</v>
      </c>
    </row>
    <row r="154" spans="1:2">
      <c r="A154" s="1" t="s">
        <v>5415</v>
      </c>
      <c r="B154" s="1" t="s">
        <v>5416</v>
      </c>
    </row>
    <row r="155" spans="1:2">
      <c r="A155" s="1" t="s">
        <v>5417</v>
      </c>
      <c r="B155" s="1" t="s">
        <v>1751</v>
      </c>
    </row>
    <row r="156" spans="1:2">
      <c r="A156" s="1" t="s">
        <v>5418</v>
      </c>
      <c r="B156" s="1" t="s">
        <v>5419</v>
      </c>
    </row>
    <row r="157" spans="1:2">
      <c r="A157" s="1" t="s">
        <v>5420</v>
      </c>
      <c r="B157" s="1" t="s">
        <v>5421</v>
      </c>
    </row>
    <row r="158" spans="1:2">
      <c r="A158" s="1" t="s">
        <v>5422</v>
      </c>
      <c r="B158" s="1" t="s">
        <v>5423</v>
      </c>
    </row>
    <row r="159" spans="1:2">
      <c r="A159" s="1" t="s">
        <v>5424</v>
      </c>
      <c r="B159" s="1" t="s">
        <v>1523</v>
      </c>
    </row>
    <row r="160" spans="1:2">
      <c r="A160" s="1" t="s">
        <v>5425</v>
      </c>
      <c r="B160" s="1" t="s">
        <v>5426</v>
      </c>
    </row>
    <row r="161" spans="1:2">
      <c r="A161" s="1" t="s">
        <v>5427</v>
      </c>
      <c r="B161" s="1" t="s">
        <v>1479</v>
      </c>
    </row>
    <row r="162" spans="1:2">
      <c r="A162" s="1" t="s">
        <v>5428</v>
      </c>
      <c r="B162" s="1" t="s">
        <v>5429</v>
      </c>
    </row>
    <row r="163" spans="1:2">
      <c r="A163" s="1" t="s">
        <v>5430</v>
      </c>
      <c r="B163" s="1" t="s">
        <v>5431</v>
      </c>
    </row>
    <row r="164" spans="1:2">
      <c r="A164" s="1" t="s">
        <v>5432</v>
      </c>
      <c r="B164" s="1" t="s">
        <v>5433</v>
      </c>
    </row>
    <row r="165" spans="1:2">
      <c r="A165" s="1" t="s">
        <v>5434</v>
      </c>
      <c r="B165" s="1" t="s">
        <v>5435</v>
      </c>
    </row>
    <row r="166" spans="1:2">
      <c r="A166" s="1" t="s">
        <v>5436</v>
      </c>
      <c r="B166" s="1" t="s">
        <v>5437</v>
      </c>
    </row>
    <row r="167" spans="1:2">
      <c r="A167" s="1" t="s">
        <v>5438</v>
      </c>
      <c r="B167" s="1" t="s">
        <v>5439</v>
      </c>
    </row>
    <row r="168" spans="1:2">
      <c r="A168" s="1" t="s">
        <v>5440</v>
      </c>
      <c r="B168" s="1" t="s">
        <v>1399</v>
      </c>
    </row>
    <row r="169" spans="1:2">
      <c r="A169" s="1" t="s">
        <v>5441</v>
      </c>
      <c r="B169" s="1" t="s">
        <v>5442</v>
      </c>
    </row>
    <row r="170" spans="1:2">
      <c r="A170" s="1" t="s">
        <v>5443</v>
      </c>
      <c r="B170" s="1" t="s">
        <v>5444</v>
      </c>
    </row>
    <row r="171" spans="1:2">
      <c r="A171" s="1" t="s">
        <v>5445</v>
      </c>
      <c r="B171" s="1" t="s">
        <v>5446</v>
      </c>
    </row>
    <row r="172" spans="1:2">
      <c r="A172" s="1" t="s">
        <v>5447</v>
      </c>
      <c r="B172" s="1" t="s">
        <v>5448</v>
      </c>
    </row>
    <row r="173" spans="1:2">
      <c r="A173" s="1" t="s">
        <v>5449</v>
      </c>
      <c r="B173" s="1" t="s">
        <v>5450</v>
      </c>
    </row>
    <row r="174" spans="1:2">
      <c r="A174" s="1" t="s">
        <v>5451</v>
      </c>
      <c r="B174" s="1" t="s">
        <v>5452</v>
      </c>
    </row>
    <row r="175" spans="1:2">
      <c r="A175" s="1" t="s">
        <v>5453</v>
      </c>
      <c r="B175" s="1" t="s">
        <v>5454</v>
      </c>
    </row>
    <row r="176" spans="1:2">
      <c r="A176" s="1" t="s">
        <v>5455</v>
      </c>
      <c r="B176" s="1" t="s">
        <v>1769</v>
      </c>
    </row>
    <row r="177" spans="1:2">
      <c r="A177" s="1" t="s">
        <v>5456</v>
      </c>
      <c r="B177" s="1" t="s">
        <v>1262</v>
      </c>
    </row>
    <row r="178" spans="1:2">
      <c r="A178" s="1" t="s">
        <v>5457</v>
      </c>
      <c r="B178" s="1" t="s">
        <v>5458</v>
      </c>
    </row>
    <row r="179" spans="1:2">
      <c r="A179" s="1" t="s">
        <v>5459</v>
      </c>
      <c r="B179" s="1" t="s">
        <v>1408</v>
      </c>
    </row>
    <row r="180" spans="1:2">
      <c r="A180" s="1" t="s">
        <v>5460</v>
      </c>
      <c r="B180" s="1" t="s">
        <v>1214</v>
      </c>
    </row>
    <row r="181" spans="1:2">
      <c r="A181" s="1" t="s">
        <v>5461</v>
      </c>
      <c r="B181" s="1" t="s">
        <v>5462</v>
      </c>
    </row>
    <row r="182" spans="1:2">
      <c r="A182" s="1" t="s">
        <v>5463</v>
      </c>
      <c r="B182" s="1" t="s">
        <v>5464</v>
      </c>
    </row>
    <row r="183" spans="1:2">
      <c r="A183" s="1" t="s">
        <v>5465</v>
      </c>
      <c r="B183" s="1" t="s">
        <v>5466</v>
      </c>
    </row>
    <row r="184" spans="1:2">
      <c r="A184" s="1" t="s">
        <v>5467</v>
      </c>
      <c r="B184" s="1" t="s">
        <v>5468</v>
      </c>
    </row>
    <row r="185" spans="1:2">
      <c r="A185" s="1" t="s">
        <v>5469</v>
      </c>
      <c r="B185" s="1" t="s">
        <v>1321</v>
      </c>
    </row>
    <row r="186" spans="1:2">
      <c r="A186" s="1" t="s">
        <v>5470</v>
      </c>
      <c r="B186" s="1" t="s">
        <v>1691</v>
      </c>
    </row>
    <row r="187" spans="1:2">
      <c r="A187" s="1" t="s">
        <v>5471</v>
      </c>
      <c r="B187" s="1" t="s">
        <v>5472</v>
      </c>
    </row>
    <row r="188" spans="1:2">
      <c r="A188" s="1" t="s">
        <v>5473</v>
      </c>
      <c r="B188" s="1" t="s">
        <v>5474</v>
      </c>
    </row>
    <row r="189" spans="1:2">
      <c r="A189" s="1" t="s">
        <v>5475</v>
      </c>
      <c r="B189" s="1" t="s">
        <v>5476</v>
      </c>
    </row>
    <row r="190" spans="1:2">
      <c r="A190" s="1" t="s">
        <v>5477</v>
      </c>
      <c r="B190" s="1" t="s">
        <v>5478</v>
      </c>
    </row>
    <row r="191" spans="1:2">
      <c r="A191" s="1" t="s">
        <v>5479</v>
      </c>
      <c r="B191" s="1" t="s">
        <v>5480</v>
      </c>
    </row>
    <row r="192" spans="1:2">
      <c r="A192" s="1" t="s">
        <v>5481</v>
      </c>
      <c r="B192" s="1" t="s">
        <v>5482</v>
      </c>
    </row>
    <row r="193" spans="1:2">
      <c r="A193" s="1" t="s">
        <v>5483</v>
      </c>
      <c r="B193" s="1" t="s">
        <v>5484</v>
      </c>
    </row>
    <row r="194" spans="1:2">
      <c r="A194" s="1" t="s">
        <v>5485</v>
      </c>
      <c r="B194" s="1" t="s">
        <v>5486</v>
      </c>
    </row>
    <row r="195" spans="1:2">
      <c r="A195" s="1" t="s">
        <v>5487</v>
      </c>
      <c r="B195" s="1" t="s">
        <v>5488</v>
      </c>
    </row>
    <row r="196" spans="1:2">
      <c r="A196" s="1" t="s">
        <v>5489</v>
      </c>
      <c r="B196" s="1" t="s">
        <v>5490</v>
      </c>
    </row>
    <row r="197" spans="1:2">
      <c r="A197" s="1" t="s">
        <v>5491</v>
      </c>
      <c r="B197" s="1" t="s">
        <v>1428</v>
      </c>
    </row>
    <row r="198" spans="1:2">
      <c r="A198" s="1" t="s">
        <v>5492</v>
      </c>
      <c r="B198" s="1" t="s">
        <v>5493</v>
      </c>
    </row>
    <row r="199" spans="1:2">
      <c r="A199" s="1" t="s">
        <v>5494</v>
      </c>
      <c r="B199" s="1" t="s">
        <v>5495</v>
      </c>
    </row>
    <row r="200" spans="1:2">
      <c r="A200" s="1" t="s">
        <v>5496</v>
      </c>
      <c r="B200" s="1" t="s">
        <v>5497</v>
      </c>
    </row>
    <row r="201" spans="1:2">
      <c r="A201" s="1" t="s">
        <v>5498</v>
      </c>
      <c r="B201" s="1" t="s">
        <v>5499</v>
      </c>
    </row>
    <row r="202" spans="1:2">
      <c r="A202" s="1" t="s">
        <v>5500</v>
      </c>
      <c r="B202" s="1" t="s">
        <v>1461</v>
      </c>
    </row>
    <row r="203" spans="1:2">
      <c r="A203" s="1" t="s">
        <v>5501</v>
      </c>
      <c r="B203" s="1" t="s">
        <v>5502</v>
      </c>
    </row>
    <row r="204" spans="1:2">
      <c r="A204" s="1" t="s">
        <v>5503</v>
      </c>
      <c r="B204" s="1" t="s">
        <v>5504</v>
      </c>
    </row>
    <row r="205" spans="1:2">
      <c r="A205" s="1" t="s">
        <v>5505</v>
      </c>
      <c r="B205" s="1" t="s">
        <v>5506</v>
      </c>
    </row>
    <row r="206" spans="1:2">
      <c r="A206" s="1" t="s">
        <v>5507</v>
      </c>
      <c r="B206" s="1" t="s">
        <v>5508</v>
      </c>
    </row>
    <row r="207" spans="1:2">
      <c r="A207" s="1" t="s">
        <v>5509</v>
      </c>
      <c r="B207" s="1" t="s">
        <v>5510</v>
      </c>
    </row>
    <row r="208" spans="1:2">
      <c r="A208" s="1" t="s">
        <v>5511</v>
      </c>
      <c r="B208" s="1" t="s">
        <v>1251</v>
      </c>
    </row>
    <row r="209" spans="1:2">
      <c r="A209" s="1" t="s">
        <v>5512</v>
      </c>
      <c r="B209" s="1" t="s">
        <v>5513</v>
      </c>
    </row>
    <row r="210" spans="1:2">
      <c r="A210" s="1" t="s">
        <v>5514</v>
      </c>
      <c r="B210" s="1" t="s">
        <v>5515</v>
      </c>
    </row>
    <row r="211" spans="1:2">
      <c r="A211" s="1" t="s">
        <v>5516</v>
      </c>
      <c r="B211" s="1" t="s">
        <v>1552</v>
      </c>
    </row>
    <row r="212" spans="1:2">
      <c r="A212" s="1" t="s">
        <v>5517</v>
      </c>
      <c r="B212" s="1" t="s">
        <v>5518</v>
      </c>
    </row>
    <row r="213" spans="1:2">
      <c r="A213" s="1" t="s">
        <v>5519</v>
      </c>
      <c r="B213" s="1" t="s">
        <v>1583</v>
      </c>
    </row>
    <row r="214" spans="1:2">
      <c r="A214" s="1" t="s">
        <v>5520</v>
      </c>
      <c r="B214" s="1" t="s">
        <v>5521</v>
      </c>
    </row>
    <row r="215" spans="1:2">
      <c r="A215" s="1" t="s">
        <v>5522</v>
      </c>
      <c r="B215" s="1" t="s">
        <v>5523</v>
      </c>
    </row>
    <row r="216" spans="1:2">
      <c r="A216" s="1" t="s">
        <v>5524</v>
      </c>
      <c r="B216" s="1" t="s">
        <v>1265</v>
      </c>
    </row>
    <row r="217" spans="1:2">
      <c r="A217" s="1" t="s">
        <v>5525</v>
      </c>
      <c r="B217" s="1" t="s">
        <v>1237</v>
      </c>
    </row>
    <row r="218" spans="1:2">
      <c r="A218" s="1" t="s">
        <v>5526</v>
      </c>
      <c r="B218" s="1" t="s">
        <v>5527</v>
      </c>
    </row>
    <row r="219" spans="1:2">
      <c r="A219" s="1" t="s">
        <v>5528</v>
      </c>
      <c r="B219" s="1" t="s">
        <v>1572</v>
      </c>
    </row>
    <row r="220" spans="1:2">
      <c r="A220" s="1" t="s">
        <v>5529</v>
      </c>
      <c r="B220" s="1" t="s">
        <v>5530</v>
      </c>
    </row>
    <row r="221" spans="1:2">
      <c r="A221" s="1" t="s">
        <v>5531</v>
      </c>
      <c r="B221" s="1" t="s">
        <v>5532</v>
      </c>
    </row>
    <row r="222" spans="1:2">
      <c r="A222" s="1" t="s">
        <v>5533</v>
      </c>
      <c r="B222" s="1" t="s">
        <v>1612</v>
      </c>
    </row>
    <row r="223" spans="1:2">
      <c r="A223" s="1" t="s">
        <v>5534</v>
      </c>
      <c r="B223" s="1" t="s">
        <v>5535</v>
      </c>
    </row>
    <row r="224" spans="1:2">
      <c r="A224" s="1" t="s">
        <v>5536</v>
      </c>
      <c r="B224" s="1" t="s">
        <v>5537</v>
      </c>
    </row>
    <row r="225" spans="1:2">
      <c r="A225" s="1" t="s">
        <v>5538</v>
      </c>
      <c r="B225" s="1" t="s">
        <v>5539</v>
      </c>
    </row>
    <row r="226" spans="1:2">
      <c r="A226" s="1" t="s">
        <v>5540</v>
      </c>
      <c r="B226" s="1" t="s">
        <v>5541</v>
      </c>
    </row>
    <row r="227" spans="1:2">
      <c r="A227" s="1" t="s">
        <v>5542</v>
      </c>
      <c r="B227" s="1" t="s">
        <v>5543</v>
      </c>
    </row>
    <row r="228" spans="1:2">
      <c r="A228" s="1" t="s">
        <v>5544</v>
      </c>
      <c r="B228" s="1" t="s">
        <v>5545</v>
      </c>
    </row>
    <row r="229" spans="1:2">
      <c r="A229" s="1" t="s">
        <v>5546</v>
      </c>
      <c r="B229" s="1" t="s">
        <v>1248</v>
      </c>
    </row>
    <row r="230" spans="1:2">
      <c r="A230" s="1" t="s">
        <v>5547</v>
      </c>
      <c r="B230" s="1" t="s">
        <v>5548</v>
      </c>
    </row>
    <row r="231" spans="1:2">
      <c r="A231" s="1" t="s">
        <v>5549</v>
      </c>
      <c r="B231" s="1" t="s">
        <v>5550</v>
      </c>
    </row>
    <row r="232" spans="1:2">
      <c r="A232" s="1" t="s">
        <v>5551</v>
      </c>
      <c r="B232" s="1" t="s">
        <v>5552</v>
      </c>
    </row>
    <row r="233" spans="1:2">
      <c r="A233" s="1" t="s">
        <v>5553</v>
      </c>
      <c r="B233" s="1" t="s">
        <v>1194</v>
      </c>
    </row>
    <row r="234" spans="1:2">
      <c r="A234" s="1" t="s">
        <v>5554</v>
      </c>
      <c r="B234" s="1" t="s">
        <v>5555</v>
      </c>
    </row>
    <row r="235" spans="1:2">
      <c r="A235" s="1" t="s">
        <v>5556</v>
      </c>
      <c r="B235" s="1" t="s">
        <v>1211</v>
      </c>
    </row>
    <row r="236" spans="1:2">
      <c r="A236" s="1" t="s">
        <v>5557</v>
      </c>
      <c r="B236" s="1" t="s">
        <v>5558</v>
      </c>
    </row>
    <row r="237" spans="1:2">
      <c r="A237" s="1" t="s">
        <v>5559</v>
      </c>
      <c r="B237" s="1" t="s">
        <v>5560</v>
      </c>
    </row>
    <row r="238" spans="1:2">
      <c r="A238" s="1" t="s">
        <v>5561</v>
      </c>
      <c r="B238" s="1" t="s">
        <v>1189</v>
      </c>
    </row>
    <row r="239" spans="1:2">
      <c r="A239" s="1" t="s">
        <v>5562</v>
      </c>
      <c r="B239" s="1" t="s">
        <v>5563</v>
      </c>
    </row>
    <row r="240" spans="1:2">
      <c r="A240" s="1" t="s">
        <v>5564</v>
      </c>
      <c r="B240" s="1" t="s">
        <v>1220</v>
      </c>
    </row>
    <row r="241" spans="1:2">
      <c r="A241" s="1" t="s">
        <v>5565</v>
      </c>
      <c r="B241" s="1" t="s">
        <v>5566</v>
      </c>
    </row>
    <row r="242" spans="1:2">
      <c r="A242" s="1" t="s">
        <v>5567</v>
      </c>
      <c r="B242" s="1" t="s">
        <v>5568</v>
      </c>
    </row>
    <row r="243" spans="1:2">
      <c r="A243" s="1" t="s">
        <v>5569</v>
      </c>
      <c r="B243" s="1" t="s">
        <v>1718</v>
      </c>
    </row>
    <row r="244" spans="1:2">
      <c r="A244" s="1" t="s">
        <v>5570</v>
      </c>
      <c r="B244" s="1" t="s">
        <v>5571</v>
      </c>
    </row>
    <row r="245" spans="1:2">
      <c r="A245" s="1" t="s">
        <v>5572</v>
      </c>
      <c r="B245" s="1" t="s">
        <v>5573</v>
      </c>
    </row>
    <row r="246" spans="1:2">
      <c r="A246" s="1" t="s">
        <v>5574</v>
      </c>
      <c r="B246" s="1" t="s">
        <v>5575</v>
      </c>
    </row>
    <row r="247" spans="1:2">
      <c r="A247" s="1" t="s">
        <v>5576</v>
      </c>
      <c r="B247" s="1" t="s">
        <v>5577</v>
      </c>
    </row>
    <row r="248" spans="1:2">
      <c r="A248" s="1" t="s">
        <v>5578</v>
      </c>
      <c r="B248" s="1" t="s">
        <v>5579</v>
      </c>
    </row>
    <row r="249" spans="1:2">
      <c r="A249" s="1" t="s">
        <v>5580</v>
      </c>
      <c r="B249" s="1" t="s">
        <v>5581</v>
      </c>
    </row>
    <row r="250" spans="1:2">
      <c r="A250" s="1" t="s">
        <v>5582</v>
      </c>
      <c r="B250" s="1" t="s">
        <v>1329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5BC5AE6C-3A4C-44A9-859A-18E94D6E1F0A}"/>
    </customSheetView>
  </customSheetViews>
  <pageMargins left="0.7" right="0.7" top="0.75" bottom="0.75" header="0.3" footer="0.3"/>
  <pageSetup paperSize="9" orientation="portrait" r:id="rId1"/>
  <headerFooter>
    <oddHeader>&amp;L&amp;"Arial"&amp;8&amp;K000000 INTERNAL&amp;1#_x000D_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5583</v>
      </c>
      <c r="B1" t="s">
        <v>5584</v>
      </c>
      <c r="C1" t="s">
        <v>5585</v>
      </c>
    </row>
    <row r="2" spans="1:3">
      <c r="A2" t="s">
        <v>5586</v>
      </c>
      <c r="B2" t="s">
        <v>5587</v>
      </c>
      <c r="C2" t="str">
        <f>LEFT(A2,2)&amp;B2</f>
        <v>ADCanillo</v>
      </c>
    </row>
    <row r="3" spans="1:3">
      <c r="A3" t="s">
        <v>5588</v>
      </c>
      <c r="B3" t="s">
        <v>5589</v>
      </c>
      <c r="C3" t="str">
        <f t="shared" ref="C3:C66" si="0">LEFT(A3,2)&amp;B3</f>
        <v>ADEncamp</v>
      </c>
    </row>
    <row r="4" spans="1:3">
      <c r="A4" t="s">
        <v>5590</v>
      </c>
      <c r="B4" t="s">
        <v>5591</v>
      </c>
      <c r="C4" t="str">
        <f t="shared" si="0"/>
        <v>ADLa Massana</v>
      </c>
    </row>
    <row r="5" spans="1:3">
      <c r="A5" t="s">
        <v>5592</v>
      </c>
      <c r="B5" t="s">
        <v>5593</v>
      </c>
      <c r="C5" t="str">
        <f t="shared" si="0"/>
        <v>ADOrdino</v>
      </c>
    </row>
    <row r="6" spans="1:3">
      <c r="A6" t="s">
        <v>5594</v>
      </c>
      <c r="B6" t="s">
        <v>5595</v>
      </c>
      <c r="C6" t="str">
        <f t="shared" si="0"/>
        <v>ADSant Julià de Lòria</v>
      </c>
    </row>
    <row r="7" spans="1:3">
      <c r="A7" t="s">
        <v>5596</v>
      </c>
      <c r="B7" t="s">
        <v>1434</v>
      </c>
      <c r="C7" t="str">
        <f t="shared" si="0"/>
        <v>ADAndorra la Vella</v>
      </c>
    </row>
    <row r="8" spans="1:3">
      <c r="A8" t="s">
        <v>5597</v>
      </c>
      <c r="B8" t="s">
        <v>5598</v>
      </c>
      <c r="C8" t="str">
        <f t="shared" si="0"/>
        <v>ADEscaldes-Engordany</v>
      </c>
    </row>
    <row r="9" spans="1:3">
      <c r="A9" t="s">
        <v>5599</v>
      </c>
      <c r="B9" t="s">
        <v>5600</v>
      </c>
      <c r="C9" t="str">
        <f t="shared" si="0"/>
        <v>AE‘Ajmān</v>
      </c>
    </row>
    <row r="10" spans="1:3">
      <c r="A10" t="s">
        <v>5601</v>
      </c>
      <c r="B10" t="s">
        <v>5602</v>
      </c>
      <c r="C10" t="str">
        <f t="shared" si="0"/>
        <v>AEAbū Z̧aby</v>
      </c>
    </row>
    <row r="11" spans="1:3">
      <c r="A11" t="s">
        <v>5603</v>
      </c>
      <c r="B11" t="s">
        <v>1213</v>
      </c>
      <c r="C11" t="str">
        <f t="shared" si="0"/>
        <v>AEDubayy</v>
      </c>
    </row>
    <row r="12" spans="1:3">
      <c r="A12" t="s">
        <v>5604</v>
      </c>
      <c r="B12" t="s">
        <v>1336</v>
      </c>
      <c r="C12" t="str">
        <f t="shared" si="0"/>
        <v>AEAl Fujayrah</v>
      </c>
    </row>
    <row r="13" spans="1:3">
      <c r="A13" t="s">
        <v>5605</v>
      </c>
      <c r="B13" t="s">
        <v>5606</v>
      </c>
      <c r="C13" t="str">
        <f t="shared" si="0"/>
        <v>AERa’s al Khaymah</v>
      </c>
    </row>
    <row r="14" spans="1:3">
      <c r="A14" t="s">
        <v>5607</v>
      </c>
      <c r="B14" t="s">
        <v>1305</v>
      </c>
      <c r="C14" t="str">
        <f t="shared" si="0"/>
        <v>AEAsh Shāriqah</v>
      </c>
    </row>
    <row r="15" spans="1:3">
      <c r="A15" t="s">
        <v>5608</v>
      </c>
      <c r="B15" t="s">
        <v>5609</v>
      </c>
      <c r="C15" t="str">
        <f t="shared" si="0"/>
        <v>AEUmm al Qaywayn</v>
      </c>
    </row>
    <row r="16" spans="1:3">
      <c r="A16" t="s">
        <v>5610</v>
      </c>
      <c r="B16" t="s">
        <v>5611</v>
      </c>
      <c r="C16" t="str">
        <f t="shared" si="0"/>
        <v>AFBalkh</v>
      </c>
    </row>
    <row r="17" spans="1:3">
      <c r="A17" t="s">
        <v>5610</v>
      </c>
      <c r="B17" t="s">
        <v>5611</v>
      </c>
      <c r="C17" t="str">
        <f t="shared" si="0"/>
        <v>AFBalkh</v>
      </c>
    </row>
    <row r="18" spans="1:3">
      <c r="A18" t="s">
        <v>5612</v>
      </c>
      <c r="B18" t="s">
        <v>5613</v>
      </c>
      <c r="C18" t="str">
        <f t="shared" si="0"/>
        <v>AFBāmyān</v>
      </c>
    </row>
    <row r="19" spans="1:3">
      <c r="A19" t="s">
        <v>5612</v>
      </c>
      <c r="B19" t="s">
        <v>5613</v>
      </c>
      <c r="C19" t="str">
        <f t="shared" si="0"/>
        <v>AFBāmyān</v>
      </c>
    </row>
    <row r="20" spans="1:3">
      <c r="A20" t="s">
        <v>5614</v>
      </c>
      <c r="B20" t="s">
        <v>5615</v>
      </c>
      <c r="C20" t="str">
        <f t="shared" si="0"/>
        <v>AFBādghīs</v>
      </c>
    </row>
    <row r="21" spans="1:3">
      <c r="A21" t="s">
        <v>5614</v>
      </c>
      <c r="B21" t="s">
        <v>5615</v>
      </c>
      <c r="C21" t="str">
        <f t="shared" si="0"/>
        <v>AFBādghīs</v>
      </c>
    </row>
    <row r="22" spans="1:3">
      <c r="A22" t="s">
        <v>5616</v>
      </c>
      <c r="B22" t="s">
        <v>5617</v>
      </c>
      <c r="C22" t="str">
        <f t="shared" si="0"/>
        <v>AFBadakhshān</v>
      </c>
    </row>
    <row r="23" spans="1:3">
      <c r="A23" t="s">
        <v>5616</v>
      </c>
      <c r="B23" t="s">
        <v>5617</v>
      </c>
      <c r="C23" t="str">
        <f t="shared" si="0"/>
        <v>AFBadakhshān</v>
      </c>
    </row>
    <row r="24" spans="1:3">
      <c r="A24" t="s">
        <v>5618</v>
      </c>
      <c r="B24" t="s">
        <v>5619</v>
      </c>
      <c r="C24" t="str">
        <f t="shared" si="0"/>
        <v>AFBaghlān</v>
      </c>
    </row>
    <row r="25" spans="1:3">
      <c r="A25" t="s">
        <v>5618</v>
      </c>
      <c r="B25" t="s">
        <v>5619</v>
      </c>
      <c r="C25" t="str">
        <f t="shared" si="0"/>
        <v>AFBaghlān</v>
      </c>
    </row>
    <row r="26" spans="1:3">
      <c r="A26" t="s">
        <v>5620</v>
      </c>
      <c r="B26" t="s">
        <v>5621</v>
      </c>
      <c r="C26" t="str">
        <f t="shared" si="0"/>
        <v>AFDāykundī</v>
      </c>
    </row>
    <row r="27" spans="1:3">
      <c r="A27" t="s">
        <v>5620</v>
      </c>
      <c r="B27" t="s">
        <v>5621</v>
      </c>
      <c r="C27" t="str">
        <f t="shared" si="0"/>
        <v>AFDāykundī</v>
      </c>
    </row>
    <row r="28" spans="1:3">
      <c r="A28" t="s">
        <v>5622</v>
      </c>
      <c r="B28" t="s">
        <v>5623</v>
      </c>
      <c r="C28" t="str">
        <f t="shared" si="0"/>
        <v>AFFarāh</v>
      </c>
    </row>
    <row r="29" spans="1:3">
      <c r="A29" t="s">
        <v>5622</v>
      </c>
      <c r="B29" t="s">
        <v>5623</v>
      </c>
      <c r="C29" t="str">
        <f t="shared" si="0"/>
        <v>AFFarāh</v>
      </c>
    </row>
    <row r="30" spans="1:3">
      <c r="A30" t="s">
        <v>5624</v>
      </c>
      <c r="B30" t="s">
        <v>5625</v>
      </c>
      <c r="C30" t="str">
        <f t="shared" si="0"/>
        <v>AFFāryāb</v>
      </c>
    </row>
    <row r="31" spans="1:3">
      <c r="A31" t="s">
        <v>5624</v>
      </c>
      <c r="B31" t="s">
        <v>5625</v>
      </c>
      <c r="C31" t="str">
        <f t="shared" si="0"/>
        <v>AFFāryāb</v>
      </c>
    </row>
    <row r="32" spans="1:3">
      <c r="A32" t="s">
        <v>5626</v>
      </c>
      <c r="B32" t="s">
        <v>5627</v>
      </c>
      <c r="C32" t="str">
        <f t="shared" si="0"/>
        <v>AFGhaznī</v>
      </c>
    </row>
    <row r="33" spans="1:3">
      <c r="A33" t="s">
        <v>5626</v>
      </c>
      <c r="B33" t="s">
        <v>5627</v>
      </c>
      <c r="C33" t="str">
        <f t="shared" si="0"/>
        <v>AFGhaznī</v>
      </c>
    </row>
    <row r="34" spans="1:3">
      <c r="A34" t="s">
        <v>5628</v>
      </c>
      <c r="B34" t="s">
        <v>5629</v>
      </c>
      <c r="C34" t="str">
        <f t="shared" si="0"/>
        <v>AFGhōr</v>
      </c>
    </row>
    <row r="35" spans="1:3">
      <c r="A35" t="s">
        <v>5628</v>
      </c>
      <c r="B35" t="s">
        <v>5629</v>
      </c>
      <c r="C35" t="str">
        <f t="shared" si="0"/>
        <v>AFGhōr</v>
      </c>
    </row>
    <row r="36" spans="1:3">
      <c r="A36" t="s">
        <v>5630</v>
      </c>
      <c r="B36" t="s">
        <v>5631</v>
      </c>
      <c r="C36" t="str">
        <f t="shared" si="0"/>
        <v>AFHelmand</v>
      </c>
    </row>
    <row r="37" spans="1:3">
      <c r="A37" t="s">
        <v>5630</v>
      </c>
      <c r="B37" t="s">
        <v>5631</v>
      </c>
      <c r="C37" t="str">
        <f t="shared" si="0"/>
        <v>AFHelmand</v>
      </c>
    </row>
    <row r="38" spans="1:3">
      <c r="A38" t="s">
        <v>5632</v>
      </c>
      <c r="B38" t="s">
        <v>5633</v>
      </c>
      <c r="C38" t="str">
        <f t="shared" si="0"/>
        <v>AFHerāt</v>
      </c>
    </row>
    <row r="39" spans="1:3">
      <c r="A39" t="s">
        <v>5632</v>
      </c>
      <c r="B39" t="s">
        <v>5633</v>
      </c>
      <c r="C39" t="str">
        <f t="shared" si="0"/>
        <v>AFHerāt</v>
      </c>
    </row>
    <row r="40" spans="1:3">
      <c r="A40" t="s">
        <v>5634</v>
      </c>
      <c r="B40" t="s">
        <v>5635</v>
      </c>
      <c r="C40" t="str">
        <f t="shared" si="0"/>
        <v>AFJowzjān</v>
      </c>
    </row>
    <row r="41" spans="1:3">
      <c r="A41" t="s">
        <v>5634</v>
      </c>
      <c r="B41" t="s">
        <v>5635</v>
      </c>
      <c r="C41" t="str">
        <f t="shared" si="0"/>
        <v>AFJowzjān</v>
      </c>
    </row>
    <row r="42" spans="1:3">
      <c r="A42" t="s">
        <v>5636</v>
      </c>
      <c r="B42" t="s">
        <v>5637</v>
      </c>
      <c r="C42" t="str">
        <f t="shared" si="0"/>
        <v>AFKābul</v>
      </c>
    </row>
    <row r="43" spans="1:3">
      <c r="A43" t="s">
        <v>5636</v>
      </c>
      <c r="B43" t="s">
        <v>5637</v>
      </c>
      <c r="C43" t="str">
        <f t="shared" si="0"/>
        <v>AFKābul</v>
      </c>
    </row>
    <row r="44" spans="1:3">
      <c r="A44" t="s">
        <v>5638</v>
      </c>
      <c r="B44" t="s">
        <v>5639</v>
      </c>
      <c r="C44" t="str">
        <f t="shared" si="0"/>
        <v>AFKandahār</v>
      </c>
    </row>
    <row r="45" spans="1:3">
      <c r="A45" t="s">
        <v>5638</v>
      </c>
      <c r="B45" t="s">
        <v>5639</v>
      </c>
      <c r="C45" t="str">
        <f t="shared" si="0"/>
        <v>AFKandahār</v>
      </c>
    </row>
    <row r="46" spans="1:3">
      <c r="A46" t="s">
        <v>5640</v>
      </c>
      <c r="B46" t="s">
        <v>5641</v>
      </c>
      <c r="C46" t="str">
        <f t="shared" si="0"/>
        <v>AFKāpīsā</v>
      </c>
    </row>
    <row r="47" spans="1:3">
      <c r="A47" t="s">
        <v>5640</v>
      </c>
      <c r="B47" t="s">
        <v>5641</v>
      </c>
      <c r="C47" t="str">
        <f t="shared" si="0"/>
        <v>AFKāpīsā</v>
      </c>
    </row>
    <row r="48" spans="1:3">
      <c r="A48" t="s">
        <v>5642</v>
      </c>
      <c r="B48" t="s">
        <v>5643</v>
      </c>
      <c r="C48" t="str">
        <f t="shared" si="0"/>
        <v>AFKunduz</v>
      </c>
    </row>
    <row r="49" spans="1:3">
      <c r="A49" t="s">
        <v>5642</v>
      </c>
      <c r="B49" t="s">
        <v>5643</v>
      </c>
      <c r="C49" t="str">
        <f t="shared" si="0"/>
        <v>AFKunduz</v>
      </c>
    </row>
    <row r="50" spans="1:3">
      <c r="A50" t="s">
        <v>5644</v>
      </c>
      <c r="B50" t="s">
        <v>5645</v>
      </c>
      <c r="C50" t="str">
        <f t="shared" si="0"/>
        <v>AFKhōst</v>
      </c>
    </row>
    <row r="51" spans="1:3">
      <c r="A51" t="s">
        <v>5644</v>
      </c>
      <c r="B51" t="s">
        <v>5645</v>
      </c>
      <c r="C51" t="str">
        <f t="shared" si="0"/>
        <v>AFKhōst</v>
      </c>
    </row>
    <row r="52" spans="1:3">
      <c r="A52" t="s">
        <v>5646</v>
      </c>
      <c r="B52" t="s">
        <v>5647</v>
      </c>
      <c r="C52" t="str">
        <f t="shared" si="0"/>
        <v>AFKunaṟ</v>
      </c>
    </row>
    <row r="53" spans="1:3">
      <c r="A53" t="s">
        <v>5646</v>
      </c>
      <c r="B53" t="s">
        <v>5647</v>
      </c>
      <c r="C53" t="str">
        <f t="shared" si="0"/>
        <v>AFKunaṟ</v>
      </c>
    </row>
    <row r="54" spans="1:3">
      <c r="A54" t="s">
        <v>5648</v>
      </c>
      <c r="B54" t="s">
        <v>5649</v>
      </c>
      <c r="C54" t="str">
        <f t="shared" si="0"/>
        <v>AFLaghmān</v>
      </c>
    </row>
    <row r="55" spans="1:3">
      <c r="A55" t="s">
        <v>5648</v>
      </c>
      <c r="B55" t="s">
        <v>5649</v>
      </c>
      <c r="C55" t="str">
        <f t="shared" si="0"/>
        <v>AFLaghmān</v>
      </c>
    </row>
    <row r="56" spans="1:3">
      <c r="A56" t="s">
        <v>5650</v>
      </c>
      <c r="B56" t="s">
        <v>5651</v>
      </c>
      <c r="C56" t="str">
        <f t="shared" si="0"/>
        <v>AFLōgar</v>
      </c>
    </row>
    <row r="57" spans="1:3">
      <c r="A57" t="s">
        <v>5650</v>
      </c>
      <c r="B57" t="s">
        <v>5651</v>
      </c>
      <c r="C57" t="str">
        <f t="shared" si="0"/>
        <v>AFLōgar</v>
      </c>
    </row>
    <row r="58" spans="1:3">
      <c r="A58" t="s">
        <v>5652</v>
      </c>
      <c r="B58" t="s">
        <v>5653</v>
      </c>
      <c r="C58" t="str">
        <f t="shared" si="0"/>
        <v>AFNangarhār</v>
      </c>
    </row>
    <row r="59" spans="1:3">
      <c r="A59" t="s">
        <v>5652</v>
      </c>
      <c r="B59" t="s">
        <v>5653</v>
      </c>
      <c r="C59" t="str">
        <f t="shared" si="0"/>
        <v>AFNangarhār</v>
      </c>
    </row>
    <row r="60" spans="1:3">
      <c r="A60" t="s">
        <v>5654</v>
      </c>
      <c r="B60" t="s">
        <v>5655</v>
      </c>
      <c r="C60" t="str">
        <f t="shared" si="0"/>
        <v>AFNīmrōz</v>
      </c>
    </row>
    <row r="61" spans="1:3">
      <c r="A61" t="s">
        <v>5654</v>
      </c>
      <c r="B61" t="s">
        <v>5655</v>
      </c>
      <c r="C61" t="str">
        <f t="shared" si="0"/>
        <v>AFNīmrōz</v>
      </c>
    </row>
    <row r="62" spans="1:3">
      <c r="A62" t="s">
        <v>5656</v>
      </c>
      <c r="B62" t="s">
        <v>5657</v>
      </c>
      <c r="C62" t="str">
        <f t="shared" si="0"/>
        <v>AFNūristān</v>
      </c>
    </row>
    <row r="63" spans="1:3">
      <c r="A63" t="s">
        <v>5656</v>
      </c>
      <c r="B63" t="s">
        <v>5657</v>
      </c>
      <c r="C63" t="str">
        <f t="shared" si="0"/>
        <v>AFNūristān</v>
      </c>
    </row>
    <row r="64" spans="1:3">
      <c r="A64" t="s">
        <v>5658</v>
      </c>
      <c r="B64" t="s">
        <v>5659</v>
      </c>
      <c r="C64" t="str">
        <f t="shared" si="0"/>
        <v>AFPanjshayr</v>
      </c>
    </row>
    <row r="65" spans="1:3">
      <c r="A65" t="s">
        <v>5658</v>
      </c>
      <c r="B65" t="s">
        <v>5659</v>
      </c>
      <c r="C65" t="str">
        <f t="shared" si="0"/>
        <v>AFPanjshayr</v>
      </c>
    </row>
    <row r="66" spans="1:3">
      <c r="A66" t="s">
        <v>5660</v>
      </c>
      <c r="B66" t="s">
        <v>5661</v>
      </c>
      <c r="C66" t="str">
        <f t="shared" si="0"/>
        <v>AFParwān</v>
      </c>
    </row>
    <row r="67" spans="1:3">
      <c r="A67" t="s">
        <v>5660</v>
      </c>
      <c r="B67" t="s">
        <v>5661</v>
      </c>
      <c r="C67" t="str">
        <f t="shared" ref="C67:C130" si="1">LEFT(A67,2)&amp;B67</f>
        <v>AFParwān</v>
      </c>
    </row>
    <row r="68" spans="1:3">
      <c r="A68" t="s">
        <v>5662</v>
      </c>
      <c r="B68" t="s">
        <v>5663</v>
      </c>
      <c r="C68" t="str">
        <f t="shared" si="1"/>
        <v>AFPaktiyā</v>
      </c>
    </row>
    <row r="69" spans="1:3">
      <c r="A69" t="s">
        <v>5662</v>
      </c>
      <c r="B69" t="s">
        <v>5663</v>
      </c>
      <c r="C69" t="str">
        <f t="shared" si="1"/>
        <v>AFPaktiyā</v>
      </c>
    </row>
    <row r="70" spans="1:3">
      <c r="A70" t="s">
        <v>5664</v>
      </c>
      <c r="B70" t="s">
        <v>5665</v>
      </c>
      <c r="C70" t="str">
        <f t="shared" si="1"/>
        <v>AFPaktīkā</v>
      </c>
    </row>
    <row r="71" spans="1:3">
      <c r="A71" t="s">
        <v>5664</v>
      </c>
      <c r="B71" t="s">
        <v>5665</v>
      </c>
      <c r="C71" t="str">
        <f t="shared" si="1"/>
        <v>AFPaktīkā</v>
      </c>
    </row>
    <row r="72" spans="1:3">
      <c r="A72" t="s">
        <v>5666</v>
      </c>
      <c r="B72" t="s">
        <v>5667</v>
      </c>
      <c r="C72" t="str">
        <f t="shared" si="1"/>
        <v>AFSamangān</v>
      </c>
    </row>
    <row r="73" spans="1:3">
      <c r="A73" t="s">
        <v>5666</v>
      </c>
      <c r="B73" t="s">
        <v>5667</v>
      </c>
      <c r="C73" t="str">
        <f t="shared" si="1"/>
        <v>AFSamangān</v>
      </c>
    </row>
    <row r="74" spans="1:3">
      <c r="A74" t="s">
        <v>5668</v>
      </c>
      <c r="B74" t="s">
        <v>5669</v>
      </c>
      <c r="C74" t="str">
        <f t="shared" si="1"/>
        <v>AFSar-e Pul</v>
      </c>
    </row>
    <row r="75" spans="1:3">
      <c r="A75" t="s">
        <v>5668</v>
      </c>
      <c r="B75" t="s">
        <v>5669</v>
      </c>
      <c r="C75" t="str">
        <f t="shared" si="1"/>
        <v>AFSar-e Pul</v>
      </c>
    </row>
    <row r="76" spans="1:3">
      <c r="A76" t="s">
        <v>5670</v>
      </c>
      <c r="B76" t="s">
        <v>5671</v>
      </c>
      <c r="C76" t="str">
        <f t="shared" si="1"/>
        <v>AFTakhār</v>
      </c>
    </row>
    <row r="77" spans="1:3">
      <c r="A77" t="s">
        <v>5670</v>
      </c>
      <c r="B77" t="s">
        <v>5671</v>
      </c>
      <c r="C77" t="str">
        <f t="shared" si="1"/>
        <v>AFTakhār</v>
      </c>
    </row>
    <row r="78" spans="1:3">
      <c r="A78" t="s">
        <v>5672</v>
      </c>
      <c r="B78" t="s">
        <v>5673</v>
      </c>
      <c r="C78" t="str">
        <f t="shared" si="1"/>
        <v>AFUruzgān</v>
      </c>
    </row>
    <row r="79" spans="1:3">
      <c r="A79" t="s">
        <v>5672</v>
      </c>
      <c r="B79" t="s">
        <v>5673</v>
      </c>
      <c r="C79" t="str">
        <f t="shared" si="1"/>
        <v>AFUruzgān</v>
      </c>
    </row>
    <row r="80" spans="1:3">
      <c r="A80" t="s">
        <v>5674</v>
      </c>
      <c r="B80" t="s">
        <v>5675</v>
      </c>
      <c r="C80" t="str">
        <f t="shared" si="1"/>
        <v>AFWardak</v>
      </c>
    </row>
    <row r="81" spans="1:3">
      <c r="A81" t="s">
        <v>5674</v>
      </c>
      <c r="B81" t="s">
        <v>5675</v>
      </c>
      <c r="C81" t="str">
        <f t="shared" si="1"/>
        <v>AFWardak</v>
      </c>
    </row>
    <row r="82" spans="1:3">
      <c r="A82" t="s">
        <v>5676</v>
      </c>
      <c r="B82" t="s">
        <v>5677</v>
      </c>
      <c r="C82" t="str">
        <f t="shared" si="1"/>
        <v>AFZābul</v>
      </c>
    </row>
    <row r="83" spans="1:3">
      <c r="A83" t="s">
        <v>5676</v>
      </c>
      <c r="B83" t="s">
        <v>5677</v>
      </c>
      <c r="C83" t="str">
        <f t="shared" si="1"/>
        <v>AFZābul</v>
      </c>
    </row>
    <row r="84" spans="1:3">
      <c r="A84" t="s">
        <v>5678</v>
      </c>
      <c r="B84" t="s">
        <v>5679</v>
      </c>
      <c r="C84" t="str">
        <f t="shared" si="1"/>
        <v>AGBarbuda</v>
      </c>
    </row>
    <row r="85" spans="1:3">
      <c r="A85" t="s">
        <v>5680</v>
      </c>
      <c r="B85" t="s">
        <v>5681</v>
      </c>
      <c r="C85" t="str">
        <f t="shared" si="1"/>
        <v>AGRedonda</v>
      </c>
    </row>
    <row r="86" spans="1:3">
      <c r="A86" t="s">
        <v>5682</v>
      </c>
      <c r="B86" t="s">
        <v>5683</v>
      </c>
      <c r="C86" t="str">
        <f t="shared" si="1"/>
        <v>AGSaint George</v>
      </c>
    </row>
    <row r="87" spans="1:3">
      <c r="A87" t="s">
        <v>5684</v>
      </c>
      <c r="B87" t="s">
        <v>5685</v>
      </c>
      <c r="C87" t="str">
        <f t="shared" si="1"/>
        <v>AGSaint John</v>
      </c>
    </row>
    <row r="88" spans="1:3">
      <c r="A88" t="s">
        <v>5686</v>
      </c>
      <c r="B88" t="s">
        <v>5687</v>
      </c>
      <c r="C88" t="str">
        <f t="shared" si="1"/>
        <v>AGSaint Mary</v>
      </c>
    </row>
    <row r="89" spans="1:3">
      <c r="A89" t="s">
        <v>5688</v>
      </c>
      <c r="B89" t="s">
        <v>5689</v>
      </c>
      <c r="C89" t="str">
        <f t="shared" si="1"/>
        <v>AGSaint Paul</v>
      </c>
    </row>
    <row r="90" spans="1:3">
      <c r="A90" t="s">
        <v>5690</v>
      </c>
      <c r="B90" t="s">
        <v>5691</v>
      </c>
      <c r="C90" t="str">
        <f t="shared" si="1"/>
        <v>AGSaint Peter</v>
      </c>
    </row>
    <row r="91" spans="1:3">
      <c r="A91" t="s">
        <v>5692</v>
      </c>
      <c r="B91" t="s">
        <v>5693</v>
      </c>
      <c r="C91" t="str">
        <f t="shared" si="1"/>
        <v>AGSaint Philip</v>
      </c>
    </row>
    <row r="92" spans="1:3">
      <c r="A92" t="s">
        <v>5694</v>
      </c>
      <c r="B92" t="s">
        <v>5695</v>
      </c>
      <c r="C92" t="str">
        <f t="shared" si="1"/>
        <v>ALBerat</v>
      </c>
    </row>
    <row r="93" spans="1:3">
      <c r="A93" t="s">
        <v>5696</v>
      </c>
      <c r="B93" t="s">
        <v>5697</v>
      </c>
      <c r="C93" t="str">
        <f t="shared" si="1"/>
        <v>ALDurrës</v>
      </c>
    </row>
    <row r="94" spans="1:3">
      <c r="A94" t="s">
        <v>5698</v>
      </c>
      <c r="B94" t="s">
        <v>5699</v>
      </c>
      <c r="C94" t="str">
        <f t="shared" si="1"/>
        <v>ALElbasan</v>
      </c>
    </row>
    <row r="95" spans="1:3">
      <c r="A95" t="s">
        <v>5700</v>
      </c>
      <c r="B95" t="s">
        <v>5701</v>
      </c>
      <c r="C95" t="str">
        <f t="shared" si="1"/>
        <v>ALFier</v>
      </c>
    </row>
    <row r="96" spans="1:3">
      <c r="A96" t="s">
        <v>5702</v>
      </c>
      <c r="B96" t="s">
        <v>5703</v>
      </c>
      <c r="C96" t="str">
        <f t="shared" si="1"/>
        <v>ALGjirokastër</v>
      </c>
    </row>
    <row r="97" spans="1:3">
      <c r="A97" t="s">
        <v>5704</v>
      </c>
      <c r="B97" t="s">
        <v>5705</v>
      </c>
      <c r="C97" t="str">
        <f t="shared" si="1"/>
        <v>ALKorçë</v>
      </c>
    </row>
    <row r="98" spans="1:3">
      <c r="A98" t="s">
        <v>5706</v>
      </c>
      <c r="B98" t="s">
        <v>5707</v>
      </c>
      <c r="C98" t="str">
        <f t="shared" si="1"/>
        <v>ALKukës</v>
      </c>
    </row>
    <row r="99" spans="1:3">
      <c r="A99" t="s">
        <v>5708</v>
      </c>
      <c r="B99" t="s">
        <v>5709</v>
      </c>
      <c r="C99" t="str">
        <f t="shared" si="1"/>
        <v>ALLezhë</v>
      </c>
    </row>
    <row r="100" spans="1:3">
      <c r="A100" t="s">
        <v>5710</v>
      </c>
      <c r="B100" t="s">
        <v>5711</v>
      </c>
      <c r="C100" t="str">
        <f t="shared" si="1"/>
        <v>ALDibër</v>
      </c>
    </row>
    <row r="101" spans="1:3">
      <c r="A101" t="s">
        <v>5712</v>
      </c>
      <c r="B101" t="s">
        <v>5713</v>
      </c>
      <c r="C101" t="str">
        <f t="shared" si="1"/>
        <v>ALShkodër</v>
      </c>
    </row>
    <row r="102" spans="1:3">
      <c r="A102" t="s">
        <v>5714</v>
      </c>
      <c r="B102" t="s">
        <v>5715</v>
      </c>
      <c r="C102" t="str">
        <f t="shared" si="1"/>
        <v>ALTiranë</v>
      </c>
    </row>
    <row r="103" spans="1:3">
      <c r="A103" t="s">
        <v>5716</v>
      </c>
      <c r="B103" t="s">
        <v>5717</v>
      </c>
      <c r="C103" t="str">
        <f t="shared" si="1"/>
        <v>ALVlorë</v>
      </c>
    </row>
    <row r="104" spans="1:3">
      <c r="A104" t="s">
        <v>5718</v>
      </c>
      <c r="B104" t="s">
        <v>5719</v>
      </c>
      <c r="C104" t="str">
        <f t="shared" si="1"/>
        <v>AMAragac̣otn</v>
      </c>
    </row>
    <row r="105" spans="1:3">
      <c r="A105" t="s">
        <v>5720</v>
      </c>
      <c r="B105" t="s">
        <v>5721</v>
      </c>
      <c r="C105" t="str">
        <f t="shared" si="1"/>
        <v>AMArarat</v>
      </c>
    </row>
    <row r="106" spans="1:3">
      <c r="A106" t="s">
        <v>5722</v>
      </c>
      <c r="B106" t="s">
        <v>5723</v>
      </c>
      <c r="C106" t="str">
        <f t="shared" si="1"/>
        <v>AMArmavir</v>
      </c>
    </row>
    <row r="107" spans="1:3">
      <c r="A107" t="s">
        <v>5724</v>
      </c>
      <c r="B107" t="s">
        <v>5725</v>
      </c>
      <c r="C107" t="str">
        <f t="shared" si="1"/>
        <v>AMGeġark'unik'</v>
      </c>
    </row>
    <row r="108" spans="1:3">
      <c r="A108" t="s">
        <v>5726</v>
      </c>
      <c r="B108" t="s">
        <v>5727</v>
      </c>
      <c r="C108" t="str">
        <f t="shared" si="1"/>
        <v>AMKotayk'</v>
      </c>
    </row>
    <row r="109" spans="1:3">
      <c r="A109" t="s">
        <v>5728</v>
      </c>
      <c r="B109" t="s">
        <v>5729</v>
      </c>
      <c r="C109" t="str">
        <f t="shared" si="1"/>
        <v>AMLoṙi</v>
      </c>
    </row>
    <row r="110" spans="1:3">
      <c r="A110" t="s">
        <v>5730</v>
      </c>
      <c r="B110" t="s">
        <v>5731</v>
      </c>
      <c r="C110" t="str">
        <f t="shared" si="1"/>
        <v>AMŠirak</v>
      </c>
    </row>
    <row r="111" spans="1:3">
      <c r="A111" t="s">
        <v>5732</v>
      </c>
      <c r="B111" t="s">
        <v>5733</v>
      </c>
      <c r="C111" t="str">
        <f t="shared" si="1"/>
        <v>AMSyunik'</v>
      </c>
    </row>
    <row r="112" spans="1:3">
      <c r="A112" t="s">
        <v>5734</v>
      </c>
      <c r="B112" t="s">
        <v>5735</v>
      </c>
      <c r="C112" t="str">
        <f t="shared" si="1"/>
        <v>AMTavuš</v>
      </c>
    </row>
    <row r="113" spans="1:3">
      <c r="A113" t="s">
        <v>5736</v>
      </c>
      <c r="B113" t="s">
        <v>5737</v>
      </c>
      <c r="C113" t="str">
        <f t="shared" si="1"/>
        <v>AMVayoć Jor</v>
      </c>
    </row>
    <row r="114" spans="1:3">
      <c r="A114" t="s">
        <v>5738</v>
      </c>
      <c r="B114" t="s">
        <v>5739</v>
      </c>
      <c r="C114" t="str">
        <f t="shared" si="1"/>
        <v>AMErevan</v>
      </c>
    </row>
    <row r="115" spans="1:3">
      <c r="A115" t="s">
        <v>5740</v>
      </c>
      <c r="B115" t="s">
        <v>5741</v>
      </c>
      <c r="C115" t="str">
        <f t="shared" si="1"/>
        <v>AOBengo</v>
      </c>
    </row>
    <row r="116" spans="1:3">
      <c r="A116" t="s">
        <v>5742</v>
      </c>
      <c r="B116" t="s">
        <v>5743</v>
      </c>
      <c r="C116" t="str">
        <f t="shared" si="1"/>
        <v>AOBenguela</v>
      </c>
    </row>
    <row r="117" spans="1:3">
      <c r="A117" t="s">
        <v>5744</v>
      </c>
      <c r="B117" t="s">
        <v>5745</v>
      </c>
      <c r="C117" t="str">
        <f t="shared" si="1"/>
        <v>AOBié</v>
      </c>
    </row>
    <row r="118" spans="1:3">
      <c r="A118" t="s">
        <v>5746</v>
      </c>
      <c r="B118" t="s">
        <v>5747</v>
      </c>
      <c r="C118" t="str">
        <f t="shared" si="1"/>
        <v>AOCabinda</v>
      </c>
    </row>
    <row r="119" spans="1:3">
      <c r="A119" t="s">
        <v>5748</v>
      </c>
      <c r="B119" t="s">
        <v>5749</v>
      </c>
      <c r="C119" t="str">
        <f t="shared" si="1"/>
        <v>AOKuando Kubango</v>
      </c>
    </row>
    <row r="120" spans="1:3">
      <c r="A120" t="s">
        <v>5750</v>
      </c>
      <c r="B120" t="s">
        <v>5751</v>
      </c>
      <c r="C120" t="str">
        <f t="shared" si="1"/>
        <v>AOCunene</v>
      </c>
    </row>
    <row r="121" spans="1:3">
      <c r="A121" t="s">
        <v>5752</v>
      </c>
      <c r="B121" t="s">
        <v>5753</v>
      </c>
      <c r="C121" t="str">
        <f t="shared" si="1"/>
        <v>AOKwanza Norte</v>
      </c>
    </row>
    <row r="122" spans="1:3">
      <c r="A122" t="s">
        <v>5754</v>
      </c>
      <c r="B122" t="s">
        <v>5755</v>
      </c>
      <c r="C122" t="str">
        <f t="shared" si="1"/>
        <v>AOKwanza Sul</v>
      </c>
    </row>
    <row r="123" spans="1:3">
      <c r="A123" t="s">
        <v>5756</v>
      </c>
      <c r="B123" t="s">
        <v>5757</v>
      </c>
      <c r="C123" t="str">
        <f t="shared" si="1"/>
        <v>AOHuambo</v>
      </c>
    </row>
    <row r="124" spans="1:3">
      <c r="A124" t="s">
        <v>5758</v>
      </c>
      <c r="B124" t="s">
        <v>5759</v>
      </c>
      <c r="C124" t="str">
        <f t="shared" si="1"/>
        <v>AOHuíla</v>
      </c>
    </row>
    <row r="125" spans="1:3">
      <c r="A125" t="s">
        <v>5760</v>
      </c>
      <c r="B125" t="s">
        <v>5761</v>
      </c>
      <c r="C125" t="str">
        <f t="shared" si="1"/>
        <v>AOLunda Norte</v>
      </c>
    </row>
    <row r="126" spans="1:3">
      <c r="A126" t="s">
        <v>5762</v>
      </c>
      <c r="B126" t="s">
        <v>5763</v>
      </c>
      <c r="C126" t="str">
        <f t="shared" si="1"/>
        <v>AOLunda Sul</v>
      </c>
    </row>
    <row r="127" spans="1:3">
      <c r="A127" t="s">
        <v>5764</v>
      </c>
      <c r="B127" t="s">
        <v>5765</v>
      </c>
      <c r="C127" t="str">
        <f t="shared" si="1"/>
        <v>AOLuanda</v>
      </c>
    </row>
    <row r="128" spans="1:3">
      <c r="A128" t="s">
        <v>5766</v>
      </c>
      <c r="B128" t="s">
        <v>5767</v>
      </c>
      <c r="C128" t="str">
        <f t="shared" si="1"/>
        <v>AOMalange</v>
      </c>
    </row>
    <row r="129" spans="1:3">
      <c r="A129" t="s">
        <v>5768</v>
      </c>
      <c r="B129" t="s">
        <v>5769</v>
      </c>
      <c r="C129" t="str">
        <f t="shared" si="1"/>
        <v>AOMoxico</v>
      </c>
    </row>
    <row r="130" spans="1:3">
      <c r="A130" t="s">
        <v>5770</v>
      </c>
      <c r="B130" t="s">
        <v>5771</v>
      </c>
      <c r="C130" t="str">
        <f t="shared" si="1"/>
        <v>AONamibe</v>
      </c>
    </row>
    <row r="131" spans="1:3">
      <c r="A131" t="s">
        <v>5772</v>
      </c>
      <c r="B131" t="s">
        <v>5773</v>
      </c>
      <c r="C131" t="str">
        <f t="shared" ref="C131:C194" si="2">LEFT(A131,2)&amp;B131</f>
        <v>AOUíge</v>
      </c>
    </row>
    <row r="132" spans="1:3">
      <c r="A132" t="s">
        <v>5774</v>
      </c>
      <c r="B132" t="s">
        <v>5775</v>
      </c>
      <c r="C132" t="str">
        <f t="shared" si="2"/>
        <v>AOZaire</v>
      </c>
    </row>
    <row r="133" spans="1:3">
      <c r="A133" t="s">
        <v>5776</v>
      </c>
      <c r="B133" t="s">
        <v>5777</v>
      </c>
      <c r="C133" t="str">
        <f t="shared" si="2"/>
        <v>ARSalta</v>
      </c>
    </row>
    <row r="134" spans="1:3">
      <c r="A134" t="s">
        <v>5778</v>
      </c>
      <c r="B134" t="s">
        <v>5779</v>
      </c>
      <c r="C134" t="str">
        <f t="shared" si="2"/>
        <v>ARBuenos Aires</v>
      </c>
    </row>
    <row r="135" spans="1:3">
      <c r="A135" t="s">
        <v>5780</v>
      </c>
      <c r="B135" t="s">
        <v>5781</v>
      </c>
      <c r="C135" t="str">
        <f t="shared" si="2"/>
        <v>ARSan Luis</v>
      </c>
    </row>
    <row r="136" spans="1:3">
      <c r="A136" t="s">
        <v>5782</v>
      </c>
      <c r="B136" t="s">
        <v>5783</v>
      </c>
      <c r="C136" t="str">
        <f t="shared" si="2"/>
        <v>AREntre Ríos</v>
      </c>
    </row>
    <row r="137" spans="1:3">
      <c r="A137" t="s">
        <v>5784</v>
      </c>
      <c r="B137" t="s">
        <v>5785</v>
      </c>
      <c r="C137" t="str">
        <f t="shared" si="2"/>
        <v>ARLa Rioja</v>
      </c>
    </row>
    <row r="138" spans="1:3">
      <c r="A138" t="s">
        <v>5786</v>
      </c>
      <c r="B138" t="s">
        <v>5787</v>
      </c>
      <c r="C138" t="str">
        <f t="shared" si="2"/>
        <v>ARSantiago del Estero</v>
      </c>
    </row>
    <row r="139" spans="1:3">
      <c r="A139" t="s">
        <v>5788</v>
      </c>
      <c r="B139" t="s">
        <v>5789</v>
      </c>
      <c r="C139" t="str">
        <f t="shared" si="2"/>
        <v>ARChaco</v>
      </c>
    </row>
    <row r="140" spans="1:3">
      <c r="A140" t="s">
        <v>5790</v>
      </c>
      <c r="B140" t="s">
        <v>5791</v>
      </c>
      <c r="C140" t="str">
        <f t="shared" si="2"/>
        <v>ARSan Juan</v>
      </c>
    </row>
    <row r="141" spans="1:3">
      <c r="A141" t="s">
        <v>5792</v>
      </c>
      <c r="B141" t="s">
        <v>5793</v>
      </c>
      <c r="C141" t="str">
        <f t="shared" si="2"/>
        <v>ARCatamarca</v>
      </c>
    </row>
    <row r="142" spans="1:3">
      <c r="A142" t="s">
        <v>5794</v>
      </c>
      <c r="B142" t="s">
        <v>5795</v>
      </c>
      <c r="C142" t="str">
        <f t="shared" si="2"/>
        <v>ARLa Pampa</v>
      </c>
    </row>
    <row r="143" spans="1:3">
      <c r="A143" t="s">
        <v>5796</v>
      </c>
      <c r="B143" t="s">
        <v>5797</v>
      </c>
      <c r="C143" t="str">
        <f t="shared" si="2"/>
        <v>ARMendoza</v>
      </c>
    </row>
    <row r="144" spans="1:3">
      <c r="A144" t="s">
        <v>5798</v>
      </c>
      <c r="B144" t="s">
        <v>5799</v>
      </c>
      <c r="C144" t="str">
        <f t="shared" si="2"/>
        <v>ARMisiones</v>
      </c>
    </row>
    <row r="145" spans="1:3">
      <c r="A145" t="s">
        <v>5800</v>
      </c>
      <c r="B145" t="s">
        <v>5801</v>
      </c>
      <c r="C145" t="str">
        <f t="shared" si="2"/>
        <v>ARFormosa</v>
      </c>
    </row>
    <row r="146" spans="1:3">
      <c r="A146" t="s">
        <v>5802</v>
      </c>
      <c r="B146" t="s">
        <v>5803</v>
      </c>
      <c r="C146" t="str">
        <f t="shared" si="2"/>
        <v>ARNeuquén</v>
      </c>
    </row>
    <row r="147" spans="1:3">
      <c r="A147" t="s">
        <v>5804</v>
      </c>
      <c r="B147" t="s">
        <v>5805</v>
      </c>
      <c r="C147" t="str">
        <f t="shared" si="2"/>
        <v>ARRío Negro</v>
      </c>
    </row>
    <row r="148" spans="1:3">
      <c r="A148" t="s">
        <v>5806</v>
      </c>
      <c r="B148" t="s">
        <v>5807</v>
      </c>
      <c r="C148" t="str">
        <f t="shared" si="2"/>
        <v>ARSanta Fe</v>
      </c>
    </row>
    <row r="149" spans="1:3">
      <c r="A149" t="s">
        <v>5808</v>
      </c>
      <c r="B149" t="s">
        <v>5809</v>
      </c>
      <c r="C149" t="str">
        <f t="shared" si="2"/>
        <v>ARTucumán</v>
      </c>
    </row>
    <row r="150" spans="1:3">
      <c r="A150" t="s">
        <v>5810</v>
      </c>
      <c r="B150" t="s">
        <v>5811</v>
      </c>
      <c r="C150" t="str">
        <f t="shared" si="2"/>
        <v>ARChubut</v>
      </c>
    </row>
    <row r="151" spans="1:3">
      <c r="A151" t="s">
        <v>5812</v>
      </c>
      <c r="B151" t="s">
        <v>5813</v>
      </c>
      <c r="C151" t="str">
        <f t="shared" si="2"/>
        <v>ARTierra del Fuego</v>
      </c>
    </row>
    <row r="152" spans="1:3">
      <c r="A152" t="s">
        <v>5814</v>
      </c>
      <c r="B152" t="s">
        <v>5815</v>
      </c>
      <c r="C152" t="str">
        <f t="shared" si="2"/>
        <v>ARCorrientes</v>
      </c>
    </row>
    <row r="153" spans="1:3">
      <c r="A153" t="s">
        <v>5816</v>
      </c>
      <c r="B153" t="s">
        <v>5817</v>
      </c>
      <c r="C153" t="str">
        <f t="shared" si="2"/>
        <v>ARCórdoba</v>
      </c>
    </row>
    <row r="154" spans="1:3">
      <c r="A154" t="s">
        <v>5818</v>
      </c>
      <c r="B154" t="s">
        <v>5819</v>
      </c>
      <c r="C154" t="str">
        <f t="shared" si="2"/>
        <v>ARJujuy</v>
      </c>
    </row>
    <row r="155" spans="1:3">
      <c r="A155" t="s">
        <v>5820</v>
      </c>
      <c r="B155" t="s">
        <v>5821</v>
      </c>
      <c r="C155" t="str">
        <f t="shared" si="2"/>
        <v>ARSanta Cruz</v>
      </c>
    </row>
    <row r="156" spans="1:3">
      <c r="A156" t="s">
        <v>5822</v>
      </c>
      <c r="B156" t="s">
        <v>5823</v>
      </c>
      <c r="C156" t="str">
        <f t="shared" si="2"/>
        <v>ARCiudad Autónoma de Buenos Aires</v>
      </c>
    </row>
    <row r="157" spans="1:3">
      <c r="A157" t="s">
        <v>5824</v>
      </c>
      <c r="B157" t="s">
        <v>5825</v>
      </c>
      <c r="C157" t="str">
        <f t="shared" si="2"/>
        <v>ATBurgenland</v>
      </c>
    </row>
    <row r="158" spans="1:3">
      <c r="A158" t="s">
        <v>5826</v>
      </c>
      <c r="B158" t="s">
        <v>5827</v>
      </c>
      <c r="C158" t="str">
        <f t="shared" si="2"/>
        <v>ATKärnten</v>
      </c>
    </row>
    <row r="159" spans="1:3">
      <c r="A159" t="s">
        <v>5828</v>
      </c>
      <c r="B159" t="s">
        <v>5829</v>
      </c>
      <c r="C159" t="str">
        <f t="shared" si="2"/>
        <v>ATNiederösterreich</v>
      </c>
    </row>
    <row r="160" spans="1:3">
      <c r="A160" t="s">
        <v>5830</v>
      </c>
      <c r="B160" t="s">
        <v>5831</v>
      </c>
      <c r="C160" t="str">
        <f t="shared" si="2"/>
        <v>ATOberösterreich</v>
      </c>
    </row>
    <row r="161" spans="1:3">
      <c r="A161" t="s">
        <v>5832</v>
      </c>
      <c r="B161" t="s">
        <v>5833</v>
      </c>
      <c r="C161" t="str">
        <f t="shared" si="2"/>
        <v>ATSalzburg</v>
      </c>
    </row>
    <row r="162" spans="1:3">
      <c r="A162" t="s">
        <v>5834</v>
      </c>
      <c r="B162" t="s">
        <v>1943</v>
      </c>
      <c r="C162" t="str">
        <f t="shared" si="2"/>
        <v>ATSteiermark</v>
      </c>
    </row>
    <row r="163" spans="1:3">
      <c r="A163" t="s">
        <v>5835</v>
      </c>
      <c r="B163" t="s">
        <v>5836</v>
      </c>
      <c r="C163" t="str">
        <f t="shared" si="2"/>
        <v>ATTirol</v>
      </c>
    </row>
    <row r="164" spans="1:3">
      <c r="A164" t="s">
        <v>5837</v>
      </c>
      <c r="B164" t="s">
        <v>5838</v>
      </c>
      <c r="C164" t="str">
        <f t="shared" si="2"/>
        <v>ATVorarlberg</v>
      </c>
    </row>
    <row r="165" spans="1:3">
      <c r="A165" t="s">
        <v>5839</v>
      </c>
      <c r="B165" t="s">
        <v>1493</v>
      </c>
      <c r="C165" t="str">
        <f t="shared" si="2"/>
        <v>ATWien</v>
      </c>
    </row>
    <row r="166" spans="1:3">
      <c r="A166" t="s">
        <v>5840</v>
      </c>
      <c r="B166" t="s">
        <v>5841</v>
      </c>
      <c r="C166" t="str">
        <f t="shared" si="2"/>
        <v>AUAustralian Capital Territory</v>
      </c>
    </row>
    <row r="167" spans="1:3">
      <c r="A167" t="s">
        <v>5842</v>
      </c>
      <c r="B167" t="s">
        <v>5843</v>
      </c>
      <c r="C167" t="str">
        <f t="shared" si="2"/>
        <v>AUNorthern Territory</v>
      </c>
    </row>
    <row r="168" spans="1:3">
      <c r="A168" t="s">
        <v>5844</v>
      </c>
      <c r="B168" t="s">
        <v>1188</v>
      </c>
      <c r="C168" t="str">
        <f t="shared" si="2"/>
        <v>AUNew South Wales</v>
      </c>
    </row>
    <row r="169" spans="1:3">
      <c r="A169" t="s">
        <v>5845</v>
      </c>
      <c r="B169" t="s">
        <v>5846</v>
      </c>
      <c r="C169" t="str">
        <f t="shared" si="2"/>
        <v>AUQueensland</v>
      </c>
    </row>
    <row r="170" spans="1:3">
      <c r="A170" t="s">
        <v>5847</v>
      </c>
      <c r="B170" t="s">
        <v>5848</v>
      </c>
      <c r="C170" t="str">
        <f t="shared" si="2"/>
        <v>AUSouth Australia</v>
      </c>
    </row>
    <row r="171" spans="1:3">
      <c r="A171" t="s">
        <v>5849</v>
      </c>
      <c r="B171" t="s">
        <v>5850</v>
      </c>
      <c r="C171" t="str">
        <f t="shared" si="2"/>
        <v>AUTasmania</v>
      </c>
    </row>
    <row r="172" spans="1:3">
      <c r="A172" t="s">
        <v>5851</v>
      </c>
      <c r="B172" t="s">
        <v>5852</v>
      </c>
      <c r="C172" t="str">
        <f t="shared" si="2"/>
        <v>AUVictoria</v>
      </c>
    </row>
    <row r="173" spans="1:3">
      <c r="A173" t="s">
        <v>5853</v>
      </c>
      <c r="B173" t="s">
        <v>1202</v>
      </c>
      <c r="C173" t="str">
        <f t="shared" si="2"/>
        <v>AUWestern Australia</v>
      </c>
    </row>
    <row r="174" spans="1:3">
      <c r="A174" t="s">
        <v>5854</v>
      </c>
      <c r="B174" t="s">
        <v>5855</v>
      </c>
      <c r="C174" t="str">
        <f t="shared" si="2"/>
        <v>AZBakı</v>
      </c>
    </row>
    <row r="175" spans="1:3">
      <c r="A175" t="s">
        <v>5856</v>
      </c>
      <c r="B175" t="s">
        <v>5857</v>
      </c>
      <c r="C175" t="str">
        <f t="shared" si="2"/>
        <v>AZGəncə</v>
      </c>
    </row>
    <row r="176" spans="1:3">
      <c r="A176" t="s">
        <v>5858</v>
      </c>
      <c r="B176" t="s">
        <v>5859</v>
      </c>
      <c r="C176" t="str">
        <f t="shared" si="2"/>
        <v>AZLənkəran</v>
      </c>
    </row>
    <row r="177" spans="1:3">
      <c r="A177" t="s">
        <v>5860</v>
      </c>
      <c r="B177" t="s">
        <v>5861</v>
      </c>
      <c r="C177" t="str">
        <f t="shared" si="2"/>
        <v>AZMingəçevir</v>
      </c>
    </row>
    <row r="178" spans="1:3">
      <c r="A178" t="s">
        <v>5862</v>
      </c>
      <c r="B178" t="s">
        <v>5863</v>
      </c>
      <c r="C178" t="str">
        <f t="shared" si="2"/>
        <v>AZNaftalan</v>
      </c>
    </row>
    <row r="179" spans="1:3">
      <c r="A179" t="s">
        <v>5864</v>
      </c>
      <c r="B179" t="s">
        <v>5865</v>
      </c>
      <c r="C179" t="str">
        <f t="shared" si="2"/>
        <v>AZŞəki</v>
      </c>
    </row>
    <row r="180" spans="1:3">
      <c r="A180" t="s">
        <v>5866</v>
      </c>
      <c r="B180" t="s">
        <v>5867</v>
      </c>
      <c r="C180" t="str">
        <f t="shared" si="2"/>
        <v>AZSumqayıt</v>
      </c>
    </row>
    <row r="181" spans="1:3">
      <c r="A181" t="s">
        <v>5868</v>
      </c>
      <c r="B181" t="s">
        <v>5869</v>
      </c>
      <c r="C181" t="str">
        <f t="shared" si="2"/>
        <v>AZŞirvan</v>
      </c>
    </row>
    <row r="182" spans="1:3">
      <c r="A182" t="s">
        <v>5870</v>
      </c>
      <c r="B182" t="s">
        <v>5871</v>
      </c>
      <c r="C182" t="str">
        <f t="shared" si="2"/>
        <v>AZXankəndi</v>
      </c>
    </row>
    <row r="183" spans="1:3">
      <c r="A183" t="s">
        <v>5872</v>
      </c>
      <c r="B183" t="s">
        <v>5873</v>
      </c>
      <c r="C183" t="str">
        <f t="shared" si="2"/>
        <v>AZYevlax</v>
      </c>
    </row>
    <row r="184" spans="1:3">
      <c r="A184" t="s">
        <v>5874</v>
      </c>
      <c r="B184" t="s">
        <v>5875</v>
      </c>
      <c r="C184" t="str">
        <f t="shared" si="2"/>
        <v>AZAbşeron</v>
      </c>
    </row>
    <row r="185" spans="1:3">
      <c r="A185" t="s">
        <v>5876</v>
      </c>
      <c r="B185" t="s">
        <v>5877</v>
      </c>
      <c r="C185" t="str">
        <f t="shared" si="2"/>
        <v>AZAğstafa</v>
      </c>
    </row>
    <row r="186" spans="1:3">
      <c r="A186" t="s">
        <v>5878</v>
      </c>
      <c r="B186" t="s">
        <v>5879</v>
      </c>
      <c r="C186" t="str">
        <f t="shared" si="2"/>
        <v>AZAğcabədi</v>
      </c>
    </row>
    <row r="187" spans="1:3">
      <c r="A187" t="s">
        <v>5880</v>
      </c>
      <c r="B187" t="s">
        <v>5881</v>
      </c>
      <c r="C187" t="str">
        <f t="shared" si="2"/>
        <v>AZAğdam</v>
      </c>
    </row>
    <row r="188" spans="1:3">
      <c r="A188" t="s">
        <v>5882</v>
      </c>
      <c r="B188" t="s">
        <v>5883</v>
      </c>
      <c r="C188" t="str">
        <f t="shared" si="2"/>
        <v>AZAğdaş</v>
      </c>
    </row>
    <row r="189" spans="1:3">
      <c r="A189" t="s">
        <v>5884</v>
      </c>
      <c r="B189" t="s">
        <v>5885</v>
      </c>
      <c r="C189" t="str">
        <f t="shared" si="2"/>
        <v>AZAğsu</v>
      </c>
    </row>
    <row r="190" spans="1:3">
      <c r="A190" t="s">
        <v>5886</v>
      </c>
      <c r="B190" t="s">
        <v>5887</v>
      </c>
      <c r="C190" t="str">
        <f t="shared" si="2"/>
        <v>AZAstara</v>
      </c>
    </row>
    <row r="191" spans="1:3">
      <c r="A191" t="s">
        <v>5888</v>
      </c>
      <c r="B191" t="s">
        <v>5889</v>
      </c>
      <c r="C191" t="str">
        <f t="shared" si="2"/>
        <v>AZBalakən</v>
      </c>
    </row>
    <row r="192" spans="1:3">
      <c r="A192" t="s">
        <v>5890</v>
      </c>
      <c r="B192" t="s">
        <v>5891</v>
      </c>
      <c r="C192" t="str">
        <f t="shared" si="2"/>
        <v>AZBərdə</v>
      </c>
    </row>
    <row r="193" spans="1:3">
      <c r="A193" t="s">
        <v>5892</v>
      </c>
      <c r="B193" t="s">
        <v>5893</v>
      </c>
      <c r="C193" t="str">
        <f t="shared" si="2"/>
        <v>AZBeyləqan</v>
      </c>
    </row>
    <row r="194" spans="1:3">
      <c r="A194" t="s">
        <v>5894</v>
      </c>
      <c r="B194" t="s">
        <v>5895</v>
      </c>
      <c r="C194" t="str">
        <f t="shared" si="2"/>
        <v>AZBiləsuvar</v>
      </c>
    </row>
    <row r="195" spans="1:3">
      <c r="A195" t="s">
        <v>5896</v>
      </c>
      <c r="B195" t="s">
        <v>5897</v>
      </c>
      <c r="C195" t="str">
        <f t="shared" ref="C195:C258" si="3">LEFT(A195,2)&amp;B195</f>
        <v>AZCəbrayıl</v>
      </c>
    </row>
    <row r="196" spans="1:3">
      <c r="A196" t="s">
        <v>5898</v>
      </c>
      <c r="B196" t="s">
        <v>5899</v>
      </c>
      <c r="C196" t="str">
        <f t="shared" si="3"/>
        <v>AZCəlilabad</v>
      </c>
    </row>
    <row r="197" spans="1:3">
      <c r="A197" t="s">
        <v>5900</v>
      </c>
      <c r="B197" t="s">
        <v>5901</v>
      </c>
      <c r="C197" t="str">
        <f t="shared" si="3"/>
        <v>AZDaşkəsən</v>
      </c>
    </row>
    <row r="198" spans="1:3">
      <c r="A198" t="s">
        <v>5902</v>
      </c>
      <c r="B198" t="s">
        <v>5903</v>
      </c>
      <c r="C198" t="str">
        <f t="shared" si="3"/>
        <v>AZFüzuli</v>
      </c>
    </row>
    <row r="199" spans="1:3">
      <c r="A199" t="s">
        <v>5904</v>
      </c>
      <c r="B199" t="s">
        <v>5905</v>
      </c>
      <c r="C199" t="str">
        <f t="shared" si="3"/>
        <v>AZGədəbəy</v>
      </c>
    </row>
    <row r="200" spans="1:3">
      <c r="A200" t="s">
        <v>5906</v>
      </c>
      <c r="B200" t="s">
        <v>5907</v>
      </c>
      <c r="C200" t="str">
        <f t="shared" si="3"/>
        <v>AZGoranboy</v>
      </c>
    </row>
    <row r="201" spans="1:3">
      <c r="A201" t="s">
        <v>5908</v>
      </c>
      <c r="B201" t="s">
        <v>5909</v>
      </c>
      <c r="C201" t="str">
        <f t="shared" si="3"/>
        <v>AZGöyçay</v>
      </c>
    </row>
    <row r="202" spans="1:3">
      <c r="A202" t="s">
        <v>5910</v>
      </c>
      <c r="B202" t="s">
        <v>5911</v>
      </c>
      <c r="C202" t="str">
        <f t="shared" si="3"/>
        <v>AZGöygöl</v>
      </c>
    </row>
    <row r="203" spans="1:3">
      <c r="A203" t="s">
        <v>5912</v>
      </c>
      <c r="B203" t="s">
        <v>5913</v>
      </c>
      <c r="C203" t="str">
        <f t="shared" si="3"/>
        <v>AZHacıqabul</v>
      </c>
    </row>
    <row r="204" spans="1:3">
      <c r="A204" t="s">
        <v>5914</v>
      </c>
      <c r="B204" t="s">
        <v>5915</v>
      </c>
      <c r="C204" t="str">
        <f t="shared" si="3"/>
        <v>AZİmişli</v>
      </c>
    </row>
    <row r="205" spans="1:3">
      <c r="A205" t="s">
        <v>5916</v>
      </c>
      <c r="B205" t="s">
        <v>5917</v>
      </c>
      <c r="C205" t="str">
        <f t="shared" si="3"/>
        <v>AZİsmayıllı</v>
      </c>
    </row>
    <row r="206" spans="1:3">
      <c r="A206" t="s">
        <v>5918</v>
      </c>
      <c r="B206" t="s">
        <v>5919</v>
      </c>
      <c r="C206" t="str">
        <f t="shared" si="3"/>
        <v>AZKəlbəcər</v>
      </c>
    </row>
    <row r="207" spans="1:3">
      <c r="A207" t="s">
        <v>5920</v>
      </c>
      <c r="B207" t="s">
        <v>5921</v>
      </c>
      <c r="C207" t="str">
        <f t="shared" si="3"/>
        <v>AZKürdəmir</v>
      </c>
    </row>
    <row r="208" spans="1:3">
      <c r="A208" t="s">
        <v>5922</v>
      </c>
      <c r="B208" t="s">
        <v>5923</v>
      </c>
      <c r="C208" t="str">
        <f t="shared" si="3"/>
        <v>AZLaçın</v>
      </c>
    </row>
    <row r="209" spans="1:3">
      <c r="A209" t="s">
        <v>5924</v>
      </c>
      <c r="B209" t="s">
        <v>5859</v>
      </c>
      <c r="C209" t="str">
        <f t="shared" si="3"/>
        <v>AZLənkəran</v>
      </c>
    </row>
    <row r="210" spans="1:3">
      <c r="A210" t="s">
        <v>5925</v>
      </c>
      <c r="B210" t="s">
        <v>5926</v>
      </c>
      <c r="C210" t="str">
        <f t="shared" si="3"/>
        <v>AZLerik</v>
      </c>
    </row>
    <row r="211" spans="1:3">
      <c r="A211" t="s">
        <v>5927</v>
      </c>
      <c r="B211" t="s">
        <v>5928</v>
      </c>
      <c r="C211" t="str">
        <f t="shared" si="3"/>
        <v>AZMasallı</v>
      </c>
    </row>
    <row r="212" spans="1:3">
      <c r="A212" t="s">
        <v>5929</v>
      </c>
      <c r="B212" t="s">
        <v>5930</v>
      </c>
      <c r="C212" t="str">
        <f t="shared" si="3"/>
        <v>AZNeftçala</v>
      </c>
    </row>
    <row r="213" spans="1:3">
      <c r="A213" t="s">
        <v>5931</v>
      </c>
      <c r="B213" t="s">
        <v>5932</v>
      </c>
      <c r="C213" t="str">
        <f t="shared" si="3"/>
        <v>AZOğuz</v>
      </c>
    </row>
    <row r="214" spans="1:3">
      <c r="A214" t="s">
        <v>5933</v>
      </c>
      <c r="B214" t="s">
        <v>5934</v>
      </c>
      <c r="C214" t="str">
        <f t="shared" si="3"/>
        <v>AZQəbələ</v>
      </c>
    </row>
    <row r="215" spans="1:3">
      <c r="A215" t="s">
        <v>5935</v>
      </c>
      <c r="B215" t="s">
        <v>5936</v>
      </c>
      <c r="C215" t="str">
        <f t="shared" si="3"/>
        <v>AZQax</v>
      </c>
    </row>
    <row r="216" spans="1:3">
      <c r="A216" t="s">
        <v>5937</v>
      </c>
      <c r="B216" t="s">
        <v>5938</v>
      </c>
      <c r="C216" t="str">
        <f t="shared" si="3"/>
        <v>AZQazax</v>
      </c>
    </row>
    <row r="217" spans="1:3">
      <c r="A217" t="s">
        <v>5939</v>
      </c>
      <c r="B217" t="s">
        <v>5940</v>
      </c>
      <c r="C217" t="str">
        <f t="shared" si="3"/>
        <v>AZQuba</v>
      </c>
    </row>
    <row r="218" spans="1:3">
      <c r="A218" t="s">
        <v>5941</v>
      </c>
      <c r="B218" t="s">
        <v>5942</v>
      </c>
      <c r="C218" t="str">
        <f t="shared" si="3"/>
        <v>AZQubadlı</v>
      </c>
    </row>
    <row r="219" spans="1:3">
      <c r="A219" t="s">
        <v>5943</v>
      </c>
      <c r="B219" t="s">
        <v>5944</v>
      </c>
      <c r="C219" t="str">
        <f t="shared" si="3"/>
        <v>AZQobustan</v>
      </c>
    </row>
    <row r="220" spans="1:3">
      <c r="A220" t="s">
        <v>5945</v>
      </c>
      <c r="B220" t="s">
        <v>5946</v>
      </c>
      <c r="C220" t="str">
        <f t="shared" si="3"/>
        <v>AZQusar</v>
      </c>
    </row>
    <row r="221" spans="1:3">
      <c r="A221" t="s">
        <v>5947</v>
      </c>
      <c r="B221" t="s">
        <v>5948</v>
      </c>
      <c r="C221" t="str">
        <f t="shared" si="3"/>
        <v>AZSabirabad</v>
      </c>
    </row>
    <row r="222" spans="1:3">
      <c r="A222" t="s">
        <v>5949</v>
      </c>
      <c r="B222" t="s">
        <v>5865</v>
      </c>
      <c r="C222" t="str">
        <f t="shared" si="3"/>
        <v>AZŞəki</v>
      </c>
    </row>
    <row r="223" spans="1:3">
      <c r="A223" t="s">
        <v>5950</v>
      </c>
      <c r="B223" t="s">
        <v>5951</v>
      </c>
      <c r="C223" t="str">
        <f t="shared" si="3"/>
        <v>AZSalyan</v>
      </c>
    </row>
    <row r="224" spans="1:3">
      <c r="A224" t="s">
        <v>5952</v>
      </c>
      <c r="B224" t="s">
        <v>5953</v>
      </c>
      <c r="C224" t="str">
        <f t="shared" si="3"/>
        <v>AZSaatlı</v>
      </c>
    </row>
    <row r="225" spans="1:3">
      <c r="A225" t="s">
        <v>5954</v>
      </c>
      <c r="B225" t="s">
        <v>5955</v>
      </c>
      <c r="C225" t="str">
        <f t="shared" si="3"/>
        <v>AZŞabran</v>
      </c>
    </row>
    <row r="226" spans="1:3">
      <c r="A226" t="s">
        <v>5956</v>
      </c>
      <c r="B226" t="s">
        <v>5957</v>
      </c>
      <c r="C226" t="str">
        <f t="shared" si="3"/>
        <v>AZSiyəzən</v>
      </c>
    </row>
    <row r="227" spans="1:3">
      <c r="A227" t="s">
        <v>5958</v>
      </c>
      <c r="B227" t="s">
        <v>5959</v>
      </c>
      <c r="C227" t="str">
        <f t="shared" si="3"/>
        <v>AZŞəmkir</v>
      </c>
    </row>
    <row r="228" spans="1:3">
      <c r="A228" t="s">
        <v>5960</v>
      </c>
      <c r="B228" t="s">
        <v>5961</v>
      </c>
      <c r="C228" t="str">
        <f t="shared" si="3"/>
        <v>AZŞamaxı</v>
      </c>
    </row>
    <row r="229" spans="1:3">
      <c r="A229" t="s">
        <v>5962</v>
      </c>
      <c r="B229" t="s">
        <v>5963</v>
      </c>
      <c r="C229" t="str">
        <f t="shared" si="3"/>
        <v>AZSamux</v>
      </c>
    </row>
    <row r="230" spans="1:3">
      <c r="A230" t="s">
        <v>5964</v>
      </c>
      <c r="B230" t="s">
        <v>5965</v>
      </c>
      <c r="C230" t="str">
        <f t="shared" si="3"/>
        <v>AZŞuşa</v>
      </c>
    </row>
    <row r="231" spans="1:3">
      <c r="A231" t="s">
        <v>5966</v>
      </c>
      <c r="B231" t="s">
        <v>5967</v>
      </c>
      <c r="C231" t="str">
        <f t="shared" si="3"/>
        <v>AZTərtər</v>
      </c>
    </row>
    <row r="232" spans="1:3">
      <c r="A232" t="s">
        <v>5968</v>
      </c>
      <c r="B232" t="s">
        <v>5969</v>
      </c>
      <c r="C232" t="str">
        <f t="shared" si="3"/>
        <v>AZTovuz</v>
      </c>
    </row>
    <row r="233" spans="1:3">
      <c r="A233" t="s">
        <v>5970</v>
      </c>
      <c r="B233" t="s">
        <v>5971</v>
      </c>
      <c r="C233" t="str">
        <f t="shared" si="3"/>
        <v>AZUcar</v>
      </c>
    </row>
    <row r="234" spans="1:3">
      <c r="A234" t="s">
        <v>5972</v>
      </c>
      <c r="B234" t="s">
        <v>5973</v>
      </c>
      <c r="C234" t="str">
        <f t="shared" si="3"/>
        <v>AZXaçmaz</v>
      </c>
    </row>
    <row r="235" spans="1:3">
      <c r="A235" t="s">
        <v>5974</v>
      </c>
      <c r="B235" t="s">
        <v>5975</v>
      </c>
      <c r="C235" t="str">
        <f t="shared" si="3"/>
        <v>AZXocalı</v>
      </c>
    </row>
    <row r="236" spans="1:3">
      <c r="A236" t="s">
        <v>5976</v>
      </c>
      <c r="B236" t="s">
        <v>5977</v>
      </c>
      <c r="C236" t="str">
        <f t="shared" si="3"/>
        <v>AZXızı</v>
      </c>
    </row>
    <row r="237" spans="1:3">
      <c r="A237" t="s">
        <v>5978</v>
      </c>
      <c r="B237" t="s">
        <v>5979</v>
      </c>
      <c r="C237" t="str">
        <f t="shared" si="3"/>
        <v>AZXocavənd</v>
      </c>
    </row>
    <row r="238" spans="1:3">
      <c r="A238" t="s">
        <v>5980</v>
      </c>
      <c r="B238" t="s">
        <v>5981</v>
      </c>
      <c r="C238" t="str">
        <f t="shared" si="3"/>
        <v>AZYardımlı</v>
      </c>
    </row>
    <row r="239" spans="1:3">
      <c r="A239" t="s">
        <v>5982</v>
      </c>
      <c r="B239" t="s">
        <v>5873</v>
      </c>
      <c r="C239" t="str">
        <f t="shared" si="3"/>
        <v>AZYevlax</v>
      </c>
    </row>
    <row r="240" spans="1:3">
      <c r="A240" t="s">
        <v>5983</v>
      </c>
      <c r="B240" t="s">
        <v>5984</v>
      </c>
      <c r="C240" t="str">
        <f t="shared" si="3"/>
        <v>AZZəngilan</v>
      </c>
    </row>
    <row r="241" spans="1:3">
      <c r="A241" t="s">
        <v>5985</v>
      </c>
      <c r="B241" t="s">
        <v>5986</v>
      </c>
      <c r="C241" t="str">
        <f t="shared" si="3"/>
        <v>AZZaqatala</v>
      </c>
    </row>
    <row r="242" spans="1:3">
      <c r="A242" t="s">
        <v>5987</v>
      </c>
      <c r="B242" t="s">
        <v>5988</v>
      </c>
      <c r="C242" t="str">
        <f t="shared" si="3"/>
        <v>AZZərdab</v>
      </c>
    </row>
    <row r="243" spans="1:3">
      <c r="A243" t="s">
        <v>5989</v>
      </c>
      <c r="B243" t="s">
        <v>5990</v>
      </c>
      <c r="C243" t="str">
        <f t="shared" si="3"/>
        <v>AZNaxçıvan</v>
      </c>
    </row>
    <row r="244" spans="1:3">
      <c r="A244" t="s">
        <v>5991</v>
      </c>
      <c r="B244" t="s">
        <v>5990</v>
      </c>
      <c r="C244" t="str">
        <f t="shared" si="3"/>
        <v>AZNaxçıvan</v>
      </c>
    </row>
    <row r="245" spans="1:3">
      <c r="A245" t="s">
        <v>5992</v>
      </c>
      <c r="B245" t="s">
        <v>5993</v>
      </c>
      <c r="C245" t="str">
        <f t="shared" si="3"/>
        <v>AZBabək</v>
      </c>
    </row>
    <row r="246" spans="1:3">
      <c r="A246" t="s">
        <v>5994</v>
      </c>
      <c r="B246" t="s">
        <v>5995</v>
      </c>
      <c r="C246" t="str">
        <f t="shared" si="3"/>
        <v>AZCulfa</v>
      </c>
    </row>
    <row r="247" spans="1:3">
      <c r="A247" t="s">
        <v>5996</v>
      </c>
      <c r="B247" t="s">
        <v>5997</v>
      </c>
      <c r="C247" t="str">
        <f t="shared" si="3"/>
        <v>AZKǝngǝrli</v>
      </c>
    </row>
    <row r="248" spans="1:3">
      <c r="A248" t="s">
        <v>5998</v>
      </c>
      <c r="B248" t="s">
        <v>5999</v>
      </c>
      <c r="C248" t="str">
        <f t="shared" si="3"/>
        <v>AZOrdubad</v>
      </c>
    </row>
    <row r="249" spans="1:3">
      <c r="A249" t="s">
        <v>6000</v>
      </c>
      <c r="B249" t="s">
        <v>6001</v>
      </c>
      <c r="C249" t="str">
        <f t="shared" si="3"/>
        <v>AZSədərək</v>
      </c>
    </row>
    <row r="250" spans="1:3">
      <c r="A250" t="s">
        <v>6002</v>
      </c>
      <c r="B250" t="s">
        <v>6003</v>
      </c>
      <c r="C250" t="str">
        <f t="shared" si="3"/>
        <v>AZŞahbuz</v>
      </c>
    </row>
    <row r="251" spans="1:3">
      <c r="A251" t="s">
        <v>6004</v>
      </c>
      <c r="B251" t="s">
        <v>6005</v>
      </c>
      <c r="C251" t="str">
        <f t="shared" si="3"/>
        <v>AZŞərur</v>
      </c>
    </row>
    <row r="252" spans="1:3">
      <c r="A252" t="s">
        <v>6006</v>
      </c>
      <c r="B252" t="s">
        <v>6007</v>
      </c>
      <c r="C252" t="str">
        <f t="shared" si="3"/>
        <v>BAFederacija Bosne i Hercegovine</v>
      </c>
    </row>
    <row r="253" spans="1:3">
      <c r="A253" t="s">
        <v>6006</v>
      </c>
      <c r="B253" t="s">
        <v>6007</v>
      </c>
      <c r="C253" t="str">
        <f t="shared" si="3"/>
        <v>BAFederacija Bosne i Hercegovine</v>
      </c>
    </row>
    <row r="254" spans="1:3">
      <c r="A254" t="s">
        <v>6006</v>
      </c>
      <c r="B254" t="s">
        <v>6007</v>
      </c>
      <c r="C254" t="str">
        <f t="shared" si="3"/>
        <v>BAFederacija Bosne i Hercegovine</v>
      </c>
    </row>
    <row r="255" spans="1:3">
      <c r="A255" t="s">
        <v>6008</v>
      </c>
      <c r="B255" t="s">
        <v>6009</v>
      </c>
      <c r="C255" t="str">
        <f t="shared" si="3"/>
        <v>BARepublika Srpska</v>
      </c>
    </row>
    <row r="256" spans="1:3">
      <c r="A256" t="s">
        <v>6008</v>
      </c>
      <c r="B256" t="s">
        <v>6009</v>
      </c>
      <c r="C256" t="str">
        <f t="shared" si="3"/>
        <v>BARepublika Srpska</v>
      </c>
    </row>
    <row r="257" spans="1:3">
      <c r="A257" t="s">
        <v>6008</v>
      </c>
      <c r="B257" t="s">
        <v>6009</v>
      </c>
      <c r="C257" t="str">
        <f t="shared" si="3"/>
        <v>BARepublika Srpska</v>
      </c>
    </row>
    <row r="258" spans="1:3">
      <c r="A258" t="s">
        <v>6010</v>
      </c>
      <c r="B258" t="s">
        <v>6011</v>
      </c>
      <c r="C258" t="str">
        <f t="shared" si="3"/>
        <v>BABrčko distrikt</v>
      </c>
    </row>
    <row r="259" spans="1:3">
      <c r="A259" t="s">
        <v>6010</v>
      </c>
      <c r="B259" t="s">
        <v>6011</v>
      </c>
      <c r="C259" t="str">
        <f t="shared" ref="C259:C322" si="4">LEFT(A259,2)&amp;B259</f>
        <v>BABrčko distrikt</v>
      </c>
    </row>
    <row r="260" spans="1:3">
      <c r="A260" t="s">
        <v>6010</v>
      </c>
      <c r="B260" t="s">
        <v>6011</v>
      </c>
      <c r="C260" t="str">
        <f t="shared" si="4"/>
        <v>BABrčko distrikt</v>
      </c>
    </row>
    <row r="261" spans="1:3">
      <c r="A261" t="s">
        <v>6012</v>
      </c>
      <c r="B261" t="s">
        <v>6013</v>
      </c>
      <c r="C261" t="str">
        <f t="shared" si="4"/>
        <v>BBChrist Church</v>
      </c>
    </row>
    <row r="262" spans="1:3">
      <c r="A262" t="s">
        <v>6014</v>
      </c>
      <c r="B262" t="s">
        <v>6015</v>
      </c>
      <c r="C262" t="str">
        <f t="shared" si="4"/>
        <v>BBSaint Andrew</v>
      </c>
    </row>
    <row r="263" spans="1:3">
      <c r="A263" t="s">
        <v>6016</v>
      </c>
      <c r="B263" t="s">
        <v>5683</v>
      </c>
      <c r="C263" t="str">
        <f t="shared" si="4"/>
        <v>BBSaint George</v>
      </c>
    </row>
    <row r="264" spans="1:3">
      <c r="A264" t="s">
        <v>6017</v>
      </c>
      <c r="B264" t="s">
        <v>6018</v>
      </c>
      <c r="C264" t="str">
        <f t="shared" si="4"/>
        <v>BBSaint James</v>
      </c>
    </row>
    <row r="265" spans="1:3">
      <c r="A265" t="s">
        <v>6019</v>
      </c>
      <c r="B265" t="s">
        <v>5685</v>
      </c>
      <c r="C265" t="str">
        <f t="shared" si="4"/>
        <v>BBSaint John</v>
      </c>
    </row>
    <row r="266" spans="1:3">
      <c r="A266" t="s">
        <v>6020</v>
      </c>
      <c r="B266" t="s">
        <v>6021</v>
      </c>
      <c r="C266" t="str">
        <f t="shared" si="4"/>
        <v>BBSaint Joseph</v>
      </c>
    </row>
    <row r="267" spans="1:3">
      <c r="A267" t="s">
        <v>6022</v>
      </c>
      <c r="B267" t="s">
        <v>6023</v>
      </c>
      <c r="C267" t="str">
        <f t="shared" si="4"/>
        <v>BBSaint Lucy</v>
      </c>
    </row>
    <row r="268" spans="1:3">
      <c r="A268" t="s">
        <v>6024</v>
      </c>
      <c r="B268" t="s">
        <v>6025</v>
      </c>
      <c r="C268" t="str">
        <f t="shared" si="4"/>
        <v>BBSaint Michael</v>
      </c>
    </row>
    <row r="269" spans="1:3">
      <c r="A269" t="s">
        <v>6026</v>
      </c>
      <c r="B269" t="s">
        <v>5691</v>
      </c>
      <c r="C269" t="str">
        <f t="shared" si="4"/>
        <v>BBSaint Peter</v>
      </c>
    </row>
    <row r="270" spans="1:3">
      <c r="A270" t="s">
        <v>6027</v>
      </c>
      <c r="B270" t="s">
        <v>5693</v>
      </c>
      <c r="C270" t="str">
        <f t="shared" si="4"/>
        <v>BBSaint Philip</v>
      </c>
    </row>
    <row r="271" spans="1:3">
      <c r="A271" t="s">
        <v>6028</v>
      </c>
      <c r="B271" t="s">
        <v>6029</v>
      </c>
      <c r="C271" t="str">
        <f t="shared" si="4"/>
        <v>BBSaint Thomas</v>
      </c>
    </row>
    <row r="272" spans="1:3">
      <c r="A272" t="s">
        <v>6030</v>
      </c>
      <c r="B272" t="s">
        <v>6031</v>
      </c>
      <c r="C272" t="str">
        <f t="shared" si="4"/>
        <v>BDBarisal</v>
      </c>
    </row>
    <row r="273" spans="1:3">
      <c r="A273" t="s">
        <v>6032</v>
      </c>
      <c r="B273" t="s">
        <v>6033</v>
      </c>
      <c r="C273" t="str">
        <f t="shared" si="4"/>
        <v>BDBarguna</v>
      </c>
    </row>
    <row r="274" spans="1:3">
      <c r="A274" t="s">
        <v>6034</v>
      </c>
      <c r="B274" t="s">
        <v>6031</v>
      </c>
      <c r="C274" t="str">
        <f t="shared" si="4"/>
        <v>BDBarisal</v>
      </c>
    </row>
    <row r="275" spans="1:3">
      <c r="A275" t="s">
        <v>6035</v>
      </c>
      <c r="B275" t="s">
        <v>6036</v>
      </c>
      <c r="C275" t="str">
        <f t="shared" si="4"/>
        <v>BDBhola</v>
      </c>
    </row>
    <row r="276" spans="1:3">
      <c r="A276" t="s">
        <v>6037</v>
      </c>
      <c r="B276" t="s">
        <v>6038</v>
      </c>
      <c r="C276" t="str">
        <f t="shared" si="4"/>
        <v>BDJhalakathi</v>
      </c>
    </row>
    <row r="277" spans="1:3">
      <c r="A277" t="s">
        <v>6039</v>
      </c>
      <c r="B277" t="s">
        <v>6040</v>
      </c>
      <c r="C277" t="str">
        <f t="shared" si="4"/>
        <v>BDPirojpur</v>
      </c>
    </row>
    <row r="278" spans="1:3">
      <c r="A278" t="s">
        <v>6041</v>
      </c>
      <c r="B278" t="s">
        <v>6042</v>
      </c>
      <c r="C278" t="str">
        <f t="shared" si="4"/>
        <v>BDPatuakhali</v>
      </c>
    </row>
    <row r="279" spans="1:3">
      <c r="A279" t="s">
        <v>6043</v>
      </c>
      <c r="B279" t="s">
        <v>6044</v>
      </c>
      <c r="C279" t="str">
        <f t="shared" si="4"/>
        <v>BDChittagong</v>
      </c>
    </row>
    <row r="280" spans="1:3">
      <c r="A280" t="s">
        <v>6045</v>
      </c>
      <c r="B280" t="s">
        <v>6046</v>
      </c>
      <c r="C280" t="str">
        <f t="shared" si="4"/>
        <v>BDBandarban</v>
      </c>
    </row>
    <row r="281" spans="1:3">
      <c r="A281" t="s">
        <v>6047</v>
      </c>
      <c r="B281" t="s">
        <v>6048</v>
      </c>
      <c r="C281" t="str">
        <f t="shared" si="4"/>
        <v>BDBrahmanbaria</v>
      </c>
    </row>
    <row r="282" spans="1:3">
      <c r="A282" t="s">
        <v>6049</v>
      </c>
      <c r="B282" t="s">
        <v>6050</v>
      </c>
      <c r="C282" t="str">
        <f t="shared" si="4"/>
        <v>BDComilla</v>
      </c>
    </row>
    <row r="283" spans="1:3">
      <c r="A283" t="s">
        <v>6051</v>
      </c>
      <c r="B283" t="s">
        <v>6052</v>
      </c>
      <c r="C283" t="str">
        <f t="shared" si="4"/>
        <v>BDChandpur</v>
      </c>
    </row>
    <row r="284" spans="1:3">
      <c r="A284" t="s">
        <v>6053</v>
      </c>
      <c r="B284" t="s">
        <v>6044</v>
      </c>
      <c r="C284" t="str">
        <f t="shared" si="4"/>
        <v>BDChittagong</v>
      </c>
    </row>
    <row r="285" spans="1:3">
      <c r="A285" t="s">
        <v>6054</v>
      </c>
      <c r="B285" t="s">
        <v>6055</v>
      </c>
      <c r="C285" t="str">
        <f t="shared" si="4"/>
        <v>BDCox's Bazar</v>
      </c>
    </row>
    <row r="286" spans="1:3">
      <c r="A286" t="s">
        <v>6056</v>
      </c>
      <c r="B286" t="s">
        <v>6057</v>
      </c>
      <c r="C286" t="str">
        <f t="shared" si="4"/>
        <v>BDFeni</v>
      </c>
    </row>
    <row r="287" spans="1:3">
      <c r="A287" t="s">
        <v>6058</v>
      </c>
      <c r="B287" t="s">
        <v>6059</v>
      </c>
      <c r="C287" t="str">
        <f t="shared" si="4"/>
        <v>BDKhagrachhari</v>
      </c>
    </row>
    <row r="288" spans="1:3">
      <c r="A288" t="s">
        <v>6060</v>
      </c>
      <c r="B288" t="s">
        <v>6061</v>
      </c>
      <c r="C288" t="str">
        <f t="shared" si="4"/>
        <v>BDLakshmipur</v>
      </c>
    </row>
    <row r="289" spans="1:3">
      <c r="A289" t="s">
        <v>6062</v>
      </c>
      <c r="B289" t="s">
        <v>6063</v>
      </c>
      <c r="C289" t="str">
        <f t="shared" si="4"/>
        <v>BDNoakhali</v>
      </c>
    </row>
    <row r="290" spans="1:3">
      <c r="A290" t="s">
        <v>6064</v>
      </c>
      <c r="B290" t="s">
        <v>6065</v>
      </c>
      <c r="C290" t="str">
        <f t="shared" si="4"/>
        <v>BDRangamati</v>
      </c>
    </row>
    <row r="291" spans="1:3">
      <c r="A291" t="s">
        <v>6066</v>
      </c>
      <c r="B291" t="s">
        <v>6067</v>
      </c>
      <c r="C291" t="str">
        <f t="shared" si="4"/>
        <v>BDDhaka</v>
      </c>
    </row>
    <row r="292" spans="1:3">
      <c r="A292" t="s">
        <v>6068</v>
      </c>
      <c r="B292" t="s">
        <v>6067</v>
      </c>
      <c r="C292" t="str">
        <f t="shared" si="4"/>
        <v>BDDhaka</v>
      </c>
    </row>
    <row r="293" spans="1:3">
      <c r="A293" t="s">
        <v>6069</v>
      </c>
      <c r="B293" t="s">
        <v>6070</v>
      </c>
      <c r="C293" t="str">
        <f t="shared" si="4"/>
        <v>BDFaridpur</v>
      </c>
    </row>
    <row r="294" spans="1:3">
      <c r="A294" t="s">
        <v>6071</v>
      </c>
      <c r="B294" t="s">
        <v>6072</v>
      </c>
      <c r="C294" t="str">
        <f t="shared" si="4"/>
        <v>BDGopalganj</v>
      </c>
    </row>
    <row r="295" spans="1:3">
      <c r="A295" t="s">
        <v>6073</v>
      </c>
      <c r="B295" t="s">
        <v>6074</v>
      </c>
      <c r="C295" t="str">
        <f t="shared" si="4"/>
        <v>BDGazipur</v>
      </c>
    </row>
    <row r="296" spans="1:3">
      <c r="A296" t="s">
        <v>6075</v>
      </c>
      <c r="B296" t="s">
        <v>6076</v>
      </c>
      <c r="C296" t="str">
        <f t="shared" si="4"/>
        <v>BDKishoreganj</v>
      </c>
    </row>
    <row r="297" spans="1:3">
      <c r="A297" t="s">
        <v>6077</v>
      </c>
      <c r="B297" t="s">
        <v>6078</v>
      </c>
      <c r="C297" t="str">
        <f t="shared" si="4"/>
        <v>BDManikganj</v>
      </c>
    </row>
    <row r="298" spans="1:3">
      <c r="A298" t="s">
        <v>6079</v>
      </c>
      <c r="B298" t="s">
        <v>6080</v>
      </c>
      <c r="C298" t="str">
        <f t="shared" si="4"/>
        <v>BDMunshiganj</v>
      </c>
    </row>
    <row r="299" spans="1:3">
      <c r="A299" t="s">
        <v>6081</v>
      </c>
      <c r="B299" t="s">
        <v>6082</v>
      </c>
      <c r="C299" t="str">
        <f t="shared" si="4"/>
        <v>BDMadaripur</v>
      </c>
    </row>
    <row r="300" spans="1:3">
      <c r="A300" t="s">
        <v>6083</v>
      </c>
      <c r="B300" t="s">
        <v>6084</v>
      </c>
      <c r="C300" t="str">
        <f t="shared" si="4"/>
        <v>BDNarayanganj</v>
      </c>
    </row>
    <row r="301" spans="1:3">
      <c r="A301" t="s">
        <v>6085</v>
      </c>
      <c r="B301" t="s">
        <v>6086</v>
      </c>
      <c r="C301" t="str">
        <f t="shared" si="4"/>
        <v>BDNarsingdi</v>
      </c>
    </row>
    <row r="302" spans="1:3">
      <c r="A302" t="s">
        <v>6087</v>
      </c>
      <c r="B302" t="s">
        <v>6088</v>
      </c>
      <c r="C302" t="str">
        <f t="shared" si="4"/>
        <v>BDRajbari</v>
      </c>
    </row>
    <row r="303" spans="1:3">
      <c r="A303" t="s">
        <v>6089</v>
      </c>
      <c r="B303" t="s">
        <v>6090</v>
      </c>
      <c r="C303" t="str">
        <f t="shared" si="4"/>
        <v>BDShariatpur</v>
      </c>
    </row>
    <row r="304" spans="1:3">
      <c r="A304" t="s">
        <v>6091</v>
      </c>
      <c r="B304" t="s">
        <v>6092</v>
      </c>
      <c r="C304" t="str">
        <f t="shared" si="4"/>
        <v>BDTangail</v>
      </c>
    </row>
    <row r="305" spans="1:3">
      <c r="A305" t="s">
        <v>6093</v>
      </c>
      <c r="B305" t="s">
        <v>6094</v>
      </c>
      <c r="C305" t="str">
        <f t="shared" si="4"/>
        <v>BDKhulna</v>
      </c>
    </row>
    <row r="306" spans="1:3">
      <c r="A306" t="s">
        <v>6095</v>
      </c>
      <c r="B306" t="s">
        <v>6096</v>
      </c>
      <c r="C306" t="str">
        <f t="shared" si="4"/>
        <v>BDBagerhat</v>
      </c>
    </row>
    <row r="307" spans="1:3">
      <c r="A307" t="s">
        <v>6097</v>
      </c>
      <c r="B307" t="s">
        <v>6098</v>
      </c>
      <c r="C307" t="str">
        <f t="shared" si="4"/>
        <v>BDChuadanga</v>
      </c>
    </row>
    <row r="308" spans="1:3">
      <c r="A308" t="s">
        <v>6099</v>
      </c>
      <c r="B308" t="s">
        <v>6100</v>
      </c>
      <c r="C308" t="str">
        <f t="shared" si="4"/>
        <v>BDJessore</v>
      </c>
    </row>
    <row r="309" spans="1:3">
      <c r="A309" t="s">
        <v>6101</v>
      </c>
      <c r="B309" t="s">
        <v>6102</v>
      </c>
      <c r="C309" t="str">
        <f t="shared" si="4"/>
        <v>BDJhenaidah</v>
      </c>
    </row>
    <row r="310" spans="1:3">
      <c r="A310" t="s">
        <v>6103</v>
      </c>
      <c r="B310" t="s">
        <v>6094</v>
      </c>
      <c r="C310" t="str">
        <f t="shared" si="4"/>
        <v>BDKhulna</v>
      </c>
    </row>
    <row r="311" spans="1:3">
      <c r="A311" t="s">
        <v>6104</v>
      </c>
      <c r="B311" t="s">
        <v>6105</v>
      </c>
      <c r="C311" t="str">
        <f t="shared" si="4"/>
        <v>BDKushtia</v>
      </c>
    </row>
    <row r="312" spans="1:3">
      <c r="A312" t="s">
        <v>6106</v>
      </c>
      <c r="B312" t="s">
        <v>6107</v>
      </c>
      <c r="C312" t="str">
        <f t="shared" si="4"/>
        <v>BDMagura</v>
      </c>
    </row>
    <row r="313" spans="1:3">
      <c r="A313" t="s">
        <v>6108</v>
      </c>
      <c r="B313" t="s">
        <v>6109</v>
      </c>
      <c r="C313" t="str">
        <f t="shared" si="4"/>
        <v>BDMeherpur</v>
      </c>
    </row>
    <row r="314" spans="1:3">
      <c r="A314" t="s">
        <v>6110</v>
      </c>
      <c r="B314" t="s">
        <v>6111</v>
      </c>
      <c r="C314" t="str">
        <f t="shared" si="4"/>
        <v>BDNarail</v>
      </c>
    </row>
    <row r="315" spans="1:3">
      <c r="A315" t="s">
        <v>6112</v>
      </c>
      <c r="B315" t="s">
        <v>6113</v>
      </c>
      <c r="C315" t="str">
        <f t="shared" si="4"/>
        <v>BDSatkhira</v>
      </c>
    </row>
    <row r="316" spans="1:3">
      <c r="A316" t="s">
        <v>6114</v>
      </c>
      <c r="B316" t="s">
        <v>6115</v>
      </c>
      <c r="C316" t="str">
        <f t="shared" si="4"/>
        <v>BDRajshahi</v>
      </c>
    </row>
    <row r="317" spans="1:3">
      <c r="A317" t="s">
        <v>6116</v>
      </c>
      <c r="B317" t="s">
        <v>6117</v>
      </c>
      <c r="C317" t="str">
        <f t="shared" si="4"/>
        <v>BDBogra</v>
      </c>
    </row>
    <row r="318" spans="1:3">
      <c r="A318" t="s">
        <v>6118</v>
      </c>
      <c r="B318" t="s">
        <v>6119</v>
      </c>
      <c r="C318" t="str">
        <f t="shared" si="4"/>
        <v>BDJoypurhat</v>
      </c>
    </row>
    <row r="319" spans="1:3">
      <c r="A319" t="s">
        <v>6120</v>
      </c>
      <c r="B319" t="s">
        <v>6121</v>
      </c>
      <c r="C319" t="str">
        <f t="shared" si="4"/>
        <v>BDNatore</v>
      </c>
    </row>
    <row r="320" spans="1:3">
      <c r="A320" t="s">
        <v>6122</v>
      </c>
      <c r="B320" t="s">
        <v>6123</v>
      </c>
      <c r="C320" t="str">
        <f t="shared" si="4"/>
        <v>BDChapai Nawabganj</v>
      </c>
    </row>
    <row r="321" spans="1:3">
      <c r="A321" t="s">
        <v>6124</v>
      </c>
      <c r="B321" t="s">
        <v>6125</v>
      </c>
      <c r="C321" t="str">
        <f t="shared" si="4"/>
        <v>BDNaogaon</v>
      </c>
    </row>
    <row r="322" spans="1:3">
      <c r="A322" t="s">
        <v>6126</v>
      </c>
      <c r="B322" t="s">
        <v>6127</v>
      </c>
      <c r="C322" t="str">
        <f t="shared" si="4"/>
        <v>BDPabna</v>
      </c>
    </row>
    <row r="323" spans="1:3">
      <c r="A323" t="s">
        <v>6128</v>
      </c>
      <c r="B323" t="s">
        <v>6115</v>
      </c>
      <c r="C323" t="str">
        <f t="shared" ref="C323:C386" si="5">LEFT(A323,2)&amp;B323</f>
        <v>BDRajshahi</v>
      </c>
    </row>
    <row r="324" spans="1:3">
      <c r="A324" t="s">
        <v>6129</v>
      </c>
      <c r="B324" t="s">
        <v>6130</v>
      </c>
      <c r="C324" t="str">
        <f t="shared" si="5"/>
        <v>BDSirajganj</v>
      </c>
    </row>
    <row r="325" spans="1:3">
      <c r="A325" t="s">
        <v>6131</v>
      </c>
      <c r="B325" t="s">
        <v>6132</v>
      </c>
      <c r="C325" t="str">
        <f t="shared" si="5"/>
        <v>BDRangpur</v>
      </c>
    </row>
    <row r="326" spans="1:3">
      <c r="A326" t="s">
        <v>6133</v>
      </c>
      <c r="B326" t="s">
        <v>6134</v>
      </c>
      <c r="C326" t="str">
        <f t="shared" si="5"/>
        <v>BDDinajpur</v>
      </c>
    </row>
    <row r="327" spans="1:3">
      <c r="A327" t="s">
        <v>6135</v>
      </c>
      <c r="B327" t="s">
        <v>6136</v>
      </c>
      <c r="C327" t="str">
        <f t="shared" si="5"/>
        <v>BDGaibandha</v>
      </c>
    </row>
    <row r="328" spans="1:3">
      <c r="A328" t="s">
        <v>6137</v>
      </c>
      <c r="B328" t="s">
        <v>6138</v>
      </c>
      <c r="C328" t="str">
        <f t="shared" si="5"/>
        <v>BDKurigram</v>
      </c>
    </row>
    <row r="329" spans="1:3">
      <c r="A329" t="s">
        <v>6139</v>
      </c>
      <c r="B329" t="s">
        <v>6140</v>
      </c>
      <c r="C329" t="str">
        <f t="shared" si="5"/>
        <v>BDLalmonirhat</v>
      </c>
    </row>
    <row r="330" spans="1:3">
      <c r="A330" t="s">
        <v>6141</v>
      </c>
      <c r="B330" t="s">
        <v>6142</v>
      </c>
      <c r="C330" t="str">
        <f t="shared" si="5"/>
        <v>BDNilphamari</v>
      </c>
    </row>
    <row r="331" spans="1:3">
      <c r="A331" t="s">
        <v>6143</v>
      </c>
      <c r="B331" t="s">
        <v>6144</v>
      </c>
      <c r="C331" t="str">
        <f t="shared" si="5"/>
        <v>BDPanchagarh</v>
      </c>
    </row>
    <row r="332" spans="1:3">
      <c r="A332" t="s">
        <v>6145</v>
      </c>
      <c r="B332" t="s">
        <v>6132</v>
      </c>
      <c r="C332" t="str">
        <f t="shared" si="5"/>
        <v>BDRangpur</v>
      </c>
    </row>
    <row r="333" spans="1:3">
      <c r="A333" t="s">
        <v>6146</v>
      </c>
      <c r="B333" t="s">
        <v>6147</v>
      </c>
      <c r="C333" t="str">
        <f t="shared" si="5"/>
        <v>BDThakurgaon</v>
      </c>
    </row>
    <row r="334" spans="1:3">
      <c r="A334" t="s">
        <v>6148</v>
      </c>
      <c r="B334" t="s">
        <v>6149</v>
      </c>
      <c r="C334" t="str">
        <f t="shared" si="5"/>
        <v>BDSylhet</v>
      </c>
    </row>
    <row r="335" spans="1:3">
      <c r="A335" t="s">
        <v>6150</v>
      </c>
      <c r="B335" t="s">
        <v>6151</v>
      </c>
      <c r="C335" t="str">
        <f t="shared" si="5"/>
        <v>BDHabiganj</v>
      </c>
    </row>
    <row r="336" spans="1:3">
      <c r="A336" t="s">
        <v>6152</v>
      </c>
      <c r="B336" t="s">
        <v>6153</v>
      </c>
      <c r="C336" t="str">
        <f t="shared" si="5"/>
        <v>BDMoulvibazar</v>
      </c>
    </row>
    <row r="337" spans="1:3">
      <c r="A337" t="s">
        <v>6154</v>
      </c>
      <c r="B337" t="s">
        <v>6149</v>
      </c>
      <c r="C337" t="str">
        <f t="shared" si="5"/>
        <v>BDSylhet</v>
      </c>
    </row>
    <row r="338" spans="1:3">
      <c r="A338" t="s">
        <v>6155</v>
      </c>
      <c r="B338" t="s">
        <v>6156</v>
      </c>
      <c r="C338" t="str">
        <f t="shared" si="5"/>
        <v>BDSunamganj</v>
      </c>
    </row>
    <row r="339" spans="1:3">
      <c r="A339" t="s">
        <v>6157</v>
      </c>
      <c r="B339" t="s">
        <v>6158</v>
      </c>
      <c r="C339" t="str">
        <f t="shared" si="5"/>
        <v>BDMymensingh</v>
      </c>
    </row>
    <row r="340" spans="1:3">
      <c r="A340" t="s">
        <v>6159</v>
      </c>
      <c r="B340" t="s">
        <v>6160</v>
      </c>
      <c r="C340" t="str">
        <f t="shared" si="5"/>
        <v>BDJamalpur</v>
      </c>
    </row>
    <row r="341" spans="1:3">
      <c r="A341" t="s">
        <v>6161</v>
      </c>
      <c r="B341" t="s">
        <v>6158</v>
      </c>
      <c r="C341" t="str">
        <f t="shared" si="5"/>
        <v>BDMymensingh</v>
      </c>
    </row>
    <row r="342" spans="1:3">
      <c r="A342" t="s">
        <v>6162</v>
      </c>
      <c r="B342" t="s">
        <v>6163</v>
      </c>
      <c r="C342" t="str">
        <f t="shared" si="5"/>
        <v>BDNetrakona</v>
      </c>
    </row>
    <row r="343" spans="1:3">
      <c r="A343" t="s">
        <v>6164</v>
      </c>
      <c r="B343" t="s">
        <v>6165</v>
      </c>
      <c r="C343" t="str">
        <f t="shared" si="5"/>
        <v>BDSherpur</v>
      </c>
    </row>
    <row r="344" spans="1:3">
      <c r="A344" t="s">
        <v>6166</v>
      </c>
      <c r="B344" t="s">
        <v>6167</v>
      </c>
      <c r="C344" t="str">
        <f t="shared" si="5"/>
        <v>BEBruxelles-Capitale, Région de</v>
      </c>
    </row>
    <row r="345" spans="1:3">
      <c r="A345" t="s">
        <v>6166</v>
      </c>
      <c r="B345" t="s">
        <v>6168</v>
      </c>
      <c r="C345" t="str">
        <f t="shared" si="5"/>
        <v>BEBrussels Hoofdstedelijk Gewest</v>
      </c>
    </row>
    <row r="346" spans="1:3">
      <c r="A346" t="s">
        <v>6169</v>
      </c>
      <c r="B346" t="s">
        <v>6170</v>
      </c>
      <c r="C346" t="str">
        <f t="shared" si="5"/>
        <v>BEVlaams Gewest</v>
      </c>
    </row>
    <row r="347" spans="1:3">
      <c r="A347" t="s">
        <v>6171</v>
      </c>
      <c r="B347" t="s">
        <v>1382</v>
      </c>
      <c r="C347" t="str">
        <f t="shared" si="5"/>
        <v>BEAntwerpen</v>
      </c>
    </row>
    <row r="348" spans="1:3">
      <c r="A348" t="s">
        <v>6172</v>
      </c>
      <c r="B348" t="s">
        <v>6173</v>
      </c>
      <c r="C348" t="str">
        <f t="shared" si="5"/>
        <v>BEVlaams-Brabant</v>
      </c>
    </row>
    <row r="349" spans="1:3">
      <c r="A349" t="s">
        <v>6174</v>
      </c>
      <c r="B349" t="s">
        <v>6175</v>
      </c>
      <c r="C349" t="str">
        <f t="shared" si="5"/>
        <v>BELimburg</v>
      </c>
    </row>
    <row r="350" spans="1:3">
      <c r="A350" t="s">
        <v>6176</v>
      </c>
      <c r="B350" t="s">
        <v>6177</v>
      </c>
      <c r="C350" t="str">
        <f t="shared" si="5"/>
        <v>BEOost-Vlaanderen</v>
      </c>
    </row>
    <row r="351" spans="1:3">
      <c r="A351" t="s">
        <v>6178</v>
      </c>
      <c r="B351" t="s">
        <v>6179</v>
      </c>
      <c r="C351" t="str">
        <f t="shared" si="5"/>
        <v>BEWest-Vlaanderen</v>
      </c>
    </row>
    <row r="352" spans="1:3">
      <c r="A352" t="s">
        <v>6180</v>
      </c>
      <c r="B352" t="s">
        <v>6181</v>
      </c>
      <c r="C352" t="str">
        <f t="shared" si="5"/>
        <v>BEwallonne, Région</v>
      </c>
    </row>
    <row r="353" spans="1:3">
      <c r="A353" t="s">
        <v>6182</v>
      </c>
      <c r="B353" t="s">
        <v>6183</v>
      </c>
      <c r="C353" t="str">
        <f t="shared" si="5"/>
        <v>BEBrabant wallon</v>
      </c>
    </row>
    <row r="354" spans="1:3">
      <c r="A354" t="s">
        <v>6184</v>
      </c>
      <c r="B354" t="s">
        <v>6185</v>
      </c>
      <c r="C354" t="str">
        <f t="shared" si="5"/>
        <v>BEHainaut</v>
      </c>
    </row>
    <row r="355" spans="1:3">
      <c r="A355" t="s">
        <v>6186</v>
      </c>
      <c r="B355" t="s">
        <v>6187</v>
      </c>
      <c r="C355" t="str">
        <f t="shared" si="5"/>
        <v>BELiège</v>
      </c>
    </row>
    <row r="356" spans="1:3">
      <c r="A356" t="s">
        <v>6188</v>
      </c>
      <c r="B356" t="s">
        <v>6189</v>
      </c>
      <c r="C356" t="str">
        <f t="shared" si="5"/>
        <v>BELuxembourg</v>
      </c>
    </row>
    <row r="357" spans="1:3">
      <c r="A357" t="s">
        <v>6190</v>
      </c>
      <c r="B357" t="s">
        <v>6191</v>
      </c>
      <c r="C357" t="str">
        <f t="shared" si="5"/>
        <v>BENamur</v>
      </c>
    </row>
    <row r="358" spans="1:3">
      <c r="A358" t="s">
        <v>6192</v>
      </c>
      <c r="B358" t="s">
        <v>6193</v>
      </c>
      <c r="C358" t="str">
        <f t="shared" si="5"/>
        <v>BFBoucle du Mouhoun</v>
      </c>
    </row>
    <row r="359" spans="1:3">
      <c r="A359" t="s">
        <v>6194</v>
      </c>
      <c r="B359" t="s">
        <v>6195</v>
      </c>
      <c r="C359" t="str">
        <f t="shared" si="5"/>
        <v>BFBalé</v>
      </c>
    </row>
    <row r="360" spans="1:3">
      <c r="A360" t="s">
        <v>6196</v>
      </c>
      <c r="B360" t="s">
        <v>6197</v>
      </c>
      <c r="C360" t="str">
        <f t="shared" si="5"/>
        <v>BFBanwa</v>
      </c>
    </row>
    <row r="361" spans="1:3">
      <c r="A361" t="s">
        <v>6198</v>
      </c>
      <c r="B361" t="s">
        <v>6199</v>
      </c>
      <c r="C361" t="str">
        <f t="shared" si="5"/>
        <v>BFKossi</v>
      </c>
    </row>
    <row r="362" spans="1:3">
      <c r="A362" t="s">
        <v>6200</v>
      </c>
      <c r="B362" t="s">
        <v>6201</v>
      </c>
      <c r="C362" t="str">
        <f t="shared" si="5"/>
        <v>BFMouhoun</v>
      </c>
    </row>
    <row r="363" spans="1:3">
      <c r="A363" t="s">
        <v>6202</v>
      </c>
      <c r="B363" t="s">
        <v>6203</v>
      </c>
      <c r="C363" t="str">
        <f t="shared" si="5"/>
        <v>BFNayala</v>
      </c>
    </row>
    <row r="364" spans="1:3">
      <c r="A364" t="s">
        <v>6204</v>
      </c>
      <c r="B364" t="s">
        <v>6205</v>
      </c>
      <c r="C364" t="str">
        <f t="shared" si="5"/>
        <v>BFSourou</v>
      </c>
    </row>
    <row r="365" spans="1:3">
      <c r="A365" t="s">
        <v>6206</v>
      </c>
      <c r="B365" t="s">
        <v>6207</v>
      </c>
      <c r="C365" t="str">
        <f t="shared" si="5"/>
        <v>BFCascades</v>
      </c>
    </row>
    <row r="366" spans="1:3">
      <c r="A366" t="s">
        <v>6208</v>
      </c>
      <c r="B366" t="s">
        <v>6209</v>
      </c>
      <c r="C366" t="str">
        <f t="shared" si="5"/>
        <v>BFComoé</v>
      </c>
    </row>
    <row r="367" spans="1:3">
      <c r="A367" t="s">
        <v>6210</v>
      </c>
      <c r="B367" t="s">
        <v>6211</v>
      </c>
      <c r="C367" t="str">
        <f t="shared" si="5"/>
        <v>BFLéraba</v>
      </c>
    </row>
    <row r="368" spans="1:3">
      <c r="A368" t="s">
        <v>6212</v>
      </c>
      <c r="B368" t="s">
        <v>6213</v>
      </c>
      <c r="C368" t="str">
        <f t="shared" si="5"/>
        <v>BFCentre</v>
      </c>
    </row>
    <row r="369" spans="1:3">
      <c r="A369" t="s">
        <v>6214</v>
      </c>
      <c r="B369" t="s">
        <v>6215</v>
      </c>
      <c r="C369" t="str">
        <f t="shared" si="5"/>
        <v>BFKadiogo</v>
      </c>
    </row>
    <row r="370" spans="1:3">
      <c r="A370" t="s">
        <v>6216</v>
      </c>
      <c r="B370" t="s">
        <v>6217</v>
      </c>
      <c r="C370" t="str">
        <f t="shared" si="5"/>
        <v>BFCentre-Est</v>
      </c>
    </row>
    <row r="371" spans="1:3">
      <c r="A371" t="s">
        <v>6218</v>
      </c>
      <c r="B371" t="s">
        <v>6219</v>
      </c>
      <c r="C371" t="str">
        <f t="shared" si="5"/>
        <v>BFBoulgou</v>
      </c>
    </row>
    <row r="372" spans="1:3">
      <c r="A372" t="s">
        <v>6220</v>
      </c>
      <c r="B372" t="s">
        <v>6221</v>
      </c>
      <c r="C372" t="str">
        <f t="shared" si="5"/>
        <v>BFKoulpélogo</v>
      </c>
    </row>
    <row r="373" spans="1:3">
      <c r="A373" t="s">
        <v>6222</v>
      </c>
      <c r="B373" t="s">
        <v>6223</v>
      </c>
      <c r="C373" t="str">
        <f t="shared" si="5"/>
        <v>BFKouritenga</v>
      </c>
    </row>
    <row r="374" spans="1:3">
      <c r="A374" t="s">
        <v>6224</v>
      </c>
      <c r="B374" t="s">
        <v>6225</v>
      </c>
      <c r="C374" t="str">
        <f t="shared" si="5"/>
        <v>BFCentre-Nord</v>
      </c>
    </row>
    <row r="375" spans="1:3">
      <c r="A375" t="s">
        <v>6226</v>
      </c>
      <c r="B375" t="s">
        <v>6227</v>
      </c>
      <c r="C375" t="str">
        <f t="shared" si="5"/>
        <v>BFBam</v>
      </c>
    </row>
    <row r="376" spans="1:3">
      <c r="A376" t="s">
        <v>6228</v>
      </c>
      <c r="B376" t="s">
        <v>6229</v>
      </c>
      <c r="C376" t="str">
        <f t="shared" si="5"/>
        <v>BFNamentenga</v>
      </c>
    </row>
    <row r="377" spans="1:3">
      <c r="A377" t="s">
        <v>6230</v>
      </c>
      <c r="B377" t="s">
        <v>6231</v>
      </c>
      <c r="C377" t="str">
        <f t="shared" si="5"/>
        <v>BFSanmatenga</v>
      </c>
    </row>
    <row r="378" spans="1:3">
      <c r="A378" t="s">
        <v>6232</v>
      </c>
      <c r="B378" t="s">
        <v>6233</v>
      </c>
      <c r="C378" t="str">
        <f t="shared" si="5"/>
        <v>BFCentre-Ouest</v>
      </c>
    </row>
    <row r="379" spans="1:3">
      <c r="A379" t="s">
        <v>6234</v>
      </c>
      <c r="B379" t="s">
        <v>6235</v>
      </c>
      <c r="C379" t="str">
        <f t="shared" si="5"/>
        <v>BFBoulkiemdé</v>
      </c>
    </row>
    <row r="380" spans="1:3">
      <c r="A380" t="s">
        <v>6236</v>
      </c>
      <c r="B380" t="s">
        <v>6237</v>
      </c>
      <c r="C380" t="str">
        <f t="shared" si="5"/>
        <v>BFSissili</v>
      </c>
    </row>
    <row r="381" spans="1:3">
      <c r="A381" t="s">
        <v>6238</v>
      </c>
      <c r="B381" t="s">
        <v>6239</v>
      </c>
      <c r="C381" t="str">
        <f t="shared" si="5"/>
        <v>BFSanguié</v>
      </c>
    </row>
    <row r="382" spans="1:3">
      <c r="A382" t="s">
        <v>6240</v>
      </c>
      <c r="B382" t="s">
        <v>6241</v>
      </c>
      <c r="C382" t="str">
        <f t="shared" si="5"/>
        <v>BFZiro</v>
      </c>
    </row>
    <row r="383" spans="1:3">
      <c r="A383" t="s">
        <v>6242</v>
      </c>
      <c r="B383" t="s">
        <v>6243</v>
      </c>
      <c r="C383" t="str">
        <f t="shared" si="5"/>
        <v>BFCentre-Sud</v>
      </c>
    </row>
    <row r="384" spans="1:3">
      <c r="A384" t="s">
        <v>6244</v>
      </c>
      <c r="B384" t="s">
        <v>6245</v>
      </c>
      <c r="C384" t="str">
        <f t="shared" si="5"/>
        <v>BFBazèga</v>
      </c>
    </row>
    <row r="385" spans="1:3">
      <c r="A385" t="s">
        <v>6246</v>
      </c>
      <c r="B385" t="s">
        <v>6247</v>
      </c>
      <c r="C385" t="str">
        <f t="shared" si="5"/>
        <v>BFNahouri</v>
      </c>
    </row>
    <row r="386" spans="1:3">
      <c r="A386" t="s">
        <v>6248</v>
      </c>
      <c r="B386" t="s">
        <v>6249</v>
      </c>
      <c r="C386" t="str">
        <f t="shared" si="5"/>
        <v>BFZoundwéogo</v>
      </c>
    </row>
    <row r="387" spans="1:3">
      <c r="A387" t="s">
        <v>6250</v>
      </c>
      <c r="B387" t="s">
        <v>6251</v>
      </c>
      <c r="C387" t="str">
        <f t="shared" ref="C387:C450" si="6">LEFT(A387,2)&amp;B387</f>
        <v>BFEst</v>
      </c>
    </row>
    <row r="388" spans="1:3">
      <c r="A388" t="s">
        <v>6252</v>
      </c>
      <c r="B388" t="s">
        <v>6253</v>
      </c>
      <c r="C388" t="str">
        <f t="shared" si="6"/>
        <v>BFGnagna</v>
      </c>
    </row>
    <row r="389" spans="1:3">
      <c r="A389" t="s">
        <v>6254</v>
      </c>
      <c r="B389" t="s">
        <v>6255</v>
      </c>
      <c r="C389" t="str">
        <f t="shared" si="6"/>
        <v>BFGourma</v>
      </c>
    </row>
    <row r="390" spans="1:3">
      <c r="A390" t="s">
        <v>6256</v>
      </c>
      <c r="B390" t="s">
        <v>6257</v>
      </c>
      <c r="C390" t="str">
        <f t="shared" si="6"/>
        <v>BFKomondjari</v>
      </c>
    </row>
    <row r="391" spans="1:3">
      <c r="A391" t="s">
        <v>6258</v>
      </c>
      <c r="B391" t="s">
        <v>6259</v>
      </c>
      <c r="C391" t="str">
        <f t="shared" si="6"/>
        <v>BFKompienga</v>
      </c>
    </row>
    <row r="392" spans="1:3">
      <c r="A392" t="s">
        <v>6260</v>
      </c>
      <c r="B392" t="s">
        <v>6261</v>
      </c>
      <c r="C392" t="str">
        <f t="shared" si="6"/>
        <v>BFTapoa</v>
      </c>
    </row>
    <row r="393" spans="1:3">
      <c r="A393" t="s">
        <v>6262</v>
      </c>
      <c r="B393" t="s">
        <v>6263</v>
      </c>
      <c r="C393" t="str">
        <f t="shared" si="6"/>
        <v>BFHauts-Bassins</v>
      </c>
    </row>
    <row r="394" spans="1:3">
      <c r="A394" t="s">
        <v>6264</v>
      </c>
      <c r="B394" t="s">
        <v>6265</v>
      </c>
      <c r="C394" t="str">
        <f t="shared" si="6"/>
        <v>BFHouet</v>
      </c>
    </row>
    <row r="395" spans="1:3">
      <c r="A395" t="s">
        <v>6266</v>
      </c>
      <c r="B395" t="s">
        <v>6267</v>
      </c>
      <c r="C395" t="str">
        <f t="shared" si="6"/>
        <v>BFKénédougou</v>
      </c>
    </row>
    <row r="396" spans="1:3">
      <c r="A396" t="s">
        <v>6268</v>
      </c>
      <c r="B396" t="s">
        <v>6269</v>
      </c>
      <c r="C396" t="str">
        <f t="shared" si="6"/>
        <v>BFTuy</v>
      </c>
    </row>
    <row r="397" spans="1:3">
      <c r="A397" t="s">
        <v>6270</v>
      </c>
      <c r="B397" t="s">
        <v>6271</v>
      </c>
      <c r="C397" t="str">
        <f t="shared" si="6"/>
        <v>BFNord</v>
      </c>
    </row>
    <row r="398" spans="1:3">
      <c r="A398" t="s">
        <v>6272</v>
      </c>
      <c r="B398" t="s">
        <v>6273</v>
      </c>
      <c r="C398" t="str">
        <f t="shared" si="6"/>
        <v>BFLoroum</v>
      </c>
    </row>
    <row r="399" spans="1:3">
      <c r="A399" t="s">
        <v>6274</v>
      </c>
      <c r="B399" t="s">
        <v>6275</v>
      </c>
      <c r="C399" t="str">
        <f t="shared" si="6"/>
        <v>BFPassoré</v>
      </c>
    </row>
    <row r="400" spans="1:3">
      <c r="A400" t="s">
        <v>6276</v>
      </c>
      <c r="B400" t="s">
        <v>6277</v>
      </c>
      <c r="C400" t="str">
        <f t="shared" si="6"/>
        <v>BFYatenga</v>
      </c>
    </row>
    <row r="401" spans="1:3">
      <c r="A401" t="s">
        <v>6278</v>
      </c>
      <c r="B401" t="s">
        <v>6279</v>
      </c>
      <c r="C401" t="str">
        <f t="shared" si="6"/>
        <v>BFZondoma</v>
      </c>
    </row>
    <row r="402" spans="1:3">
      <c r="A402" t="s">
        <v>6280</v>
      </c>
      <c r="B402" t="s">
        <v>6281</v>
      </c>
      <c r="C402" t="str">
        <f t="shared" si="6"/>
        <v>BFPlateau-Central</v>
      </c>
    </row>
    <row r="403" spans="1:3">
      <c r="A403" t="s">
        <v>6282</v>
      </c>
      <c r="B403" t="s">
        <v>6283</v>
      </c>
      <c r="C403" t="str">
        <f t="shared" si="6"/>
        <v>BFGanzourgou</v>
      </c>
    </row>
    <row r="404" spans="1:3">
      <c r="A404" t="s">
        <v>6284</v>
      </c>
      <c r="B404" t="s">
        <v>6285</v>
      </c>
      <c r="C404" t="str">
        <f t="shared" si="6"/>
        <v>BFKourwéogo</v>
      </c>
    </row>
    <row r="405" spans="1:3">
      <c r="A405" t="s">
        <v>6286</v>
      </c>
      <c r="B405" t="s">
        <v>6287</v>
      </c>
      <c r="C405" t="str">
        <f t="shared" si="6"/>
        <v>BFOubritenga</v>
      </c>
    </row>
    <row r="406" spans="1:3">
      <c r="A406" t="s">
        <v>6288</v>
      </c>
      <c r="B406" t="s">
        <v>6289</v>
      </c>
      <c r="C406" t="str">
        <f t="shared" si="6"/>
        <v>BFSahel</v>
      </c>
    </row>
    <row r="407" spans="1:3">
      <c r="A407" t="s">
        <v>6290</v>
      </c>
      <c r="B407" t="s">
        <v>6291</v>
      </c>
      <c r="C407" t="str">
        <f t="shared" si="6"/>
        <v>BFOudalan</v>
      </c>
    </row>
    <row r="408" spans="1:3">
      <c r="A408" t="s">
        <v>6292</v>
      </c>
      <c r="B408" t="s">
        <v>6293</v>
      </c>
      <c r="C408" t="str">
        <f t="shared" si="6"/>
        <v>BFSéno</v>
      </c>
    </row>
    <row r="409" spans="1:3">
      <c r="A409" t="s">
        <v>6294</v>
      </c>
      <c r="B409" t="s">
        <v>6295</v>
      </c>
      <c r="C409" t="str">
        <f t="shared" si="6"/>
        <v>BFSoum</v>
      </c>
    </row>
    <row r="410" spans="1:3">
      <c r="A410" t="s">
        <v>6296</v>
      </c>
      <c r="B410" t="s">
        <v>6297</v>
      </c>
      <c r="C410" t="str">
        <f t="shared" si="6"/>
        <v>BFYagha</v>
      </c>
    </row>
    <row r="411" spans="1:3">
      <c r="A411" t="s">
        <v>6298</v>
      </c>
      <c r="B411" t="s">
        <v>6299</v>
      </c>
      <c r="C411" t="str">
        <f t="shared" si="6"/>
        <v>BFSud-Ouest</v>
      </c>
    </row>
    <row r="412" spans="1:3">
      <c r="A412" t="s">
        <v>6300</v>
      </c>
      <c r="B412" t="s">
        <v>6301</v>
      </c>
      <c r="C412" t="str">
        <f t="shared" si="6"/>
        <v>BFBougouriba</v>
      </c>
    </row>
    <row r="413" spans="1:3">
      <c r="A413" t="s">
        <v>6302</v>
      </c>
      <c r="B413" t="s">
        <v>6303</v>
      </c>
      <c r="C413" t="str">
        <f t="shared" si="6"/>
        <v>BFIoba</v>
      </c>
    </row>
    <row r="414" spans="1:3">
      <c r="A414" t="s">
        <v>6304</v>
      </c>
      <c r="B414" t="s">
        <v>6305</v>
      </c>
      <c r="C414" t="str">
        <f t="shared" si="6"/>
        <v>BFNoumbiel</v>
      </c>
    </row>
    <row r="415" spans="1:3">
      <c r="A415" t="s">
        <v>6306</v>
      </c>
      <c r="B415" t="s">
        <v>6307</v>
      </c>
      <c r="C415" t="str">
        <f t="shared" si="6"/>
        <v>BFPoni</v>
      </c>
    </row>
    <row r="416" spans="1:3">
      <c r="A416" t="s">
        <v>6308</v>
      </c>
      <c r="B416" t="s">
        <v>6309</v>
      </c>
      <c r="C416" t="str">
        <f t="shared" si="6"/>
        <v>BGBlagoevgrad</v>
      </c>
    </row>
    <row r="417" spans="1:3">
      <c r="A417" t="s">
        <v>6310</v>
      </c>
      <c r="B417" t="s">
        <v>6311</v>
      </c>
      <c r="C417" t="str">
        <f t="shared" si="6"/>
        <v>BGBurgas</v>
      </c>
    </row>
    <row r="418" spans="1:3">
      <c r="A418" t="s">
        <v>6312</v>
      </c>
      <c r="B418" t="s">
        <v>6313</v>
      </c>
      <c r="C418" t="str">
        <f t="shared" si="6"/>
        <v>BGVarna</v>
      </c>
    </row>
    <row r="419" spans="1:3">
      <c r="A419" t="s">
        <v>6314</v>
      </c>
      <c r="B419" t="s">
        <v>6315</v>
      </c>
      <c r="C419" t="str">
        <f t="shared" si="6"/>
        <v>BGVeliko Tarnovo</v>
      </c>
    </row>
    <row r="420" spans="1:3">
      <c r="A420" t="s">
        <v>6316</v>
      </c>
      <c r="B420" t="s">
        <v>6317</v>
      </c>
      <c r="C420" t="str">
        <f t="shared" si="6"/>
        <v>BGVidin</v>
      </c>
    </row>
    <row r="421" spans="1:3">
      <c r="A421" t="s">
        <v>6318</v>
      </c>
      <c r="B421" t="s">
        <v>6319</v>
      </c>
      <c r="C421" t="str">
        <f t="shared" si="6"/>
        <v>BGVratsa</v>
      </c>
    </row>
    <row r="422" spans="1:3">
      <c r="A422" t="s">
        <v>6320</v>
      </c>
      <c r="B422" t="s">
        <v>6321</v>
      </c>
      <c r="C422" t="str">
        <f t="shared" si="6"/>
        <v>BGGabrovo</v>
      </c>
    </row>
    <row r="423" spans="1:3">
      <c r="A423" t="s">
        <v>6322</v>
      </c>
      <c r="B423" t="s">
        <v>6323</v>
      </c>
      <c r="C423" t="str">
        <f t="shared" si="6"/>
        <v>BGDobrich</v>
      </c>
    </row>
    <row r="424" spans="1:3">
      <c r="A424" t="s">
        <v>6324</v>
      </c>
      <c r="B424" t="s">
        <v>6325</v>
      </c>
      <c r="C424" t="str">
        <f t="shared" si="6"/>
        <v>BGKardzhali</v>
      </c>
    </row>
    <row r="425" spans="1:3">
      <c r="A425" t="s">
        <v>6326</v>
      </c>
      <c r="B425" t="s">
        <v>6327</v>
      </c>
      <c r="C425" t="str">
        <f t="shared" si="6"/>
        <v>BGKyustendil</v>
      </c>
    </row>
    <row r="426" spans="1:3">
      <c r="A426" t="s">
        <v>6328</v>
      </c>
      <c r="B426" t="s">
        <v>6329</v>
      </c>
      <c r="C426" t="str">
        <f t="shared" si="6"/>
        <v>BGLovech</v>
      </c>
    </row>
    <row r="427" spans="1:3">
      <c r="A427" t="s">
        <v>6330</v>
      </c>
      <c r="B427" t="s">
        <v>6331</v>
      </c>
      <c r="C427" t="str">
        <f t="shared" si="6"/>
        <v>BGMontana</v>
      </c>
    </row>
    <row r="428" spans="1:3">
      <c r="A428" t="s">
        <v>6332</v>
      </c>
      <c r="B428" t="s">
        <v>6333</v>
      </c>
      <c r="C428" t="str">
        <f t="shared" si="6"/>
        <v>BGPazardzhik</v>
      </c>
    </row>
    <row r="429" spans="1:3">
      <c r="A429" t="s">
        <v>6334</v>
      </c>
      <c r="B429" t="s">
        <v>6335</v>
      </c>
      <c r="C429" t="str">
        <f t="shared" si="6"/>
        <v>BGPernik</v>
      </c>
    </row>
    <row r="430" spans="1:3">
      <c r="A430" t="s">
        <v>6336</v>
      </c>
      <c r="B430" t="s">
        <v>6337</v>
      </c>
      <c r="C430" t="str">
        <f t="shared" si="6"/>
        <v>BGPleven</v>
      </c>
    </row>
    <row r="431" spans="1:3">
      <c r="A431" t="s">
        <v>6338</v>
      </c>
      <c r="B431" t="s">
        <v>6339</v>
      </c>
      <c r="C431" t="str">
        <f t="shared" si="6"/>
        <v>BGPlovdiv</v>
      </c>
    </row>
    <row r="432" spans="1:3">
      <c r="A432" t="s">
        <v>6340</v>
      </c>
      <c r="B432" t="s">
        <v>6341</v>
      </c>
      <c r="C432" t="str">
        <f t="shared" si="6"/>
        <v>BGRazgrad</v>
      </c>
    </row>
    <row r="433" spans="1:3">
      <c r="A433" t="s">
        <v>6342</v>
      </c>
      <c r="B433" t="s">
        <v>6343</v>
      </c>
      <c r="C433" t="str">
        <f t="shared" si="6"/>
        <v>BGRuse</v>
      </c>
    </row>
    <row r="434" spans="1:3">
      <c r="A434" t="s">
        <v>6344</v>
      </c>
      <c r="B434" t="s">
        <v>6345</v>
      </c>
      <c r="C434" t="str">
        <f t="shared" si="6"/>
        <v>BGSilistra</v>
      </c>
    </row>
    <row r="435" spans="1:3">
      <c r="A435" t="s">
        <v>6346</v>
      </c>
      <c r="B435" t="s">
        <v>6347</v>
      </c>
      <c r="C435" t="str">
        <f t="shared" si="6"/>
        <v>BGSliven</v>
      </c>
    </row>
    <row r="436" spans="1:3">
      <c r="A436" t="s">
        <v>6348</v>
      </c>
      <c r="B436" t="s">
        <v>6349</v>
      </c>
      <c r="C436" t="str">
        <f t="shared" si="6"/>
        <v>BGSmolyan</v>
      </c>
    </row>
    <row r="437" spans="1:3">
      <c r="A437" t="s">
        <v>6350</v>
      </c>
      <c r="B437" t="s">
        <v>6351</v>
      </c>
      <c r="C437" t="str">
        <f t="shared" si="6"/>
        <v>BGSofia (stolitsa)</v>
      </c>
    </row>
    <row r="438" spans="1:3">
      <c r="A438" t="s">
        <v>6352</v>
      </c>
      <c r="B438" t="s">
        <v>6353</v>
      </c>
      <c r="C438" t="str">
        <f t="shared" si="6"/>
        <v>BGSofia</v>
      </c>
    </row>
    <row r="439" spans="1:3">
      <c r="A439" t="s">
        <v>6354</v>
      </c>
      <c r="B439" t="s">
        <v>6355</v>
      </c>
      <c r="C439" t="str">
        <f t="shared" si="6"/>
        <v>BGStara Zagora</v>
      </c>
    </row>
    <row r="440" spans="1:3">
      <c r="A440" t="s">
        <v>6356</v>
      </c>
      <c r="B440" t="s">
        <v>6357</v>
      </c>
      <c r="C440" t="str">
        <f t="shared" si="6"/>
        <v>BGTargovishte</v>
      </c>
    </row>
    <row r="441" spans="1:3">
      <c r="A441" t="s">
        <v>6358</v>
      </c>
      <c r="B441" t="s">
        <v>6359</v>
      </c>
      <c r="C441" t="str">
        <f t="shared" si="6"/>
        <v>BGHaskovo</v>
      </c>
    </row>
    <row r="442" spans="1:3">
      <c r="A442" t="s">
        <v>6360</v>
      </c>
      <c r="B442" t="s">
        <v>6361</v>
      </c>
      <c r="C442" t="str">
        <f t="shared" si="6"/>
        <v>BGShumen</v>
      </c>
    </row>
    <row r="443" spans="1:3">
      <c r="A443" t="s">
        <v>6362</v>
      </c>
      <c r="B443" t="s">
        <v>6363</v>
      </c>
      <c r="C443" t="str">
        <f t="shared" si="6"/>
        <v>BGYambol</v>
      </c>
    </row>
    <row r="444" spans="1:3">
      <c r="A444" t="s">
        <v>6364</v>
      </c>
      <c r="B444" t="s">
        <v>6365</v>
      </c>
      <c r="C444" t="str">
        <f t="shared" si="6"/>
        <v>BHAl ‘Āşimah</v>
      </c>
    </row>
    <row r="445" spans="1:3">
      <c r="A445" t="s">
        <v>6366</v>
      </c>
      <c r="B445" t="s">
        <v>6367</v>
      </c>
      <c r="C445" t="str">
        <f t="shared" si="6"/>
        <v>BHAl Janūbīyah</v>
      </c>
    </row>
    <row r="446" spans="1:3">
      <c r="A446" t="s">
        <v>6368</v>
      </c>
      <c r="B446" t="s">
        <v>6369</v>
      </c>
      <c r="C446" t="str">
        <f t="shared" si="6"/>
        <v>BHAl Muḩarraq</v>
      </c>
    </row>
    <row r="447" spans="1:3">
      <c r="A447" t="s">
        <v>6370</v>
      </c>
      <c r="B447" t="s">
        <v>6371</v>
      </c>
      <c r="C447" t="str">
        <f t="shared" si="6"/>
        <v>BHAsh Shamālīyah</v>
      </c>
    </row>
    <row r="448" spans="1:3">
      <c r="A448" t="s">
        <v>6372</v>
      </c>
      <c r="B448" t="s">
        <v>6373</v>
      </c>
      <c r="C448" t="str">
        <f t="shared" si="6"/>
        <v>BIBubanza</v>
      </c>
    </row>
    <row r="449" spans="1:3">
      <c r="A449" t="s">
        <v>6372</v>
      </c>
      <c r="B449" t="s">
        <v>6373</v>
      </c>
      <c r="C449" t="str">
        <f t="shared" si="6"/>
        <v>BIBubanza</v>
      </c>
    </row>
    <row r="450" spans="1:3">
      <c r="A450" t="s">
        <v>6374</v>
      </c>
      <c r="B450" t="s">
        <v>6375</v>
      </c>
      <c r="C450" t="str">
        <f t="shared" si="6"/>
        <v>BIBujumbura Rural</v>
      </c>
    </row>
    <row r="451" spans="1:3">
      <c r="A451" t="s">
        <v>6374</v>
      </c>
      <c r="B451" t="s">
        <v>6375</v>
      </c>
      <c r="C451" t="str">
        <f t="shared" ref="C451:C514" si="7">LEFT(A451,2)&amp;B451</f>
        <v>BIBujumbura Rural</v>
      </c>
    </row>
    <row r="452" spans="1:3">
      <c r="A452" t="s">
        <v>6376</v>
      </c>
      <c r="B452" t="s">
        <v>6377</v>
      </c>
      <c r="C452" t="str">
        <f t="shared" si="7"/>
        <v>BIBujumbura Mairie</v>
      </c>
    </row>
    <row r="453" spans="1:3">
      <c r="A453" t="s">
        <v>6376</v>
      </c>
      <c r="B453" t="s">
        <v>6377</v>
      </c>
      <c r="C453" t="str">
        <f t="shared" si="7"/>
        <v>BIBujumbura Mairie</v>
      </c>
    </row>
    <row r="454" spans="1:3">
      <c r="A454" t="s">
        <v>6378</v>
      </c>
      <c r="B454" t="s">
        <v>6379</v>
      </c>
      <c r="C454" t="str">
        <f t="shared" si="7"/>
        <v>BIBururi</v>
      </c>
    </row>
    <row r="455" spans="1:3">
      <c r="A455" t="s">
        <v>6378</v>
      </c>
      <c r="B455" t="s">
        <v>6379</v>
      </c>
      <c r="C455" t="str">
        <f t="shared" si="7"/>
        <v>BIBururi</v>
      </c>
    </row>
    <row r="456" spans="1:3">
      <c r="A456" t="s">
        <v>6380</v>
      </c>
      <c r="B456" t="s">
        <v>6381</v>
      </c>
      <c r="C456" t="str">
        <f t="shared" si="7"/>
        <v>BICankuzo</v>
      </c>
    </row>
    <row r="457" spans="1:3">
      <c r="A457" t="s">
        <v>6380</v>
      </c>
      <c r="B457" t="s">
        <v>6381</v>
      </c>
      <c r="C457" t="str">
        <f t="shared" si="7"/>
        <v>BICankuzo</v>
      </c>
    </row>
    <row r="458" spans="1:3">
      <c r="A458" t="s">
        <v>6382</v>
      </c>
      <c r="B458" t="s">
        <v>6383</v>
      </c>
      <c r="C458" t="str">
        <f t="shared" si="7"/>
        <v>BICibitoke</v>
      </c>
    </row>
    <row r="459" spans="1:3">
      <c r="A459" t="s">
        <v>6382</v>
      </c>
      <c r="B459" t="s">
        <v>6383</v>
      </c>
      <c r="C459" t="str">
        <f t="shared" si="7"/>
        <v>BICibitoke</v>
      </c>
    </row>
    <row r="460" spans="1:3">
      <c r="A460" t="s">
        <v>6384</v>
      </c>
      <c r="B460" t="s">
        <v>6385</v>
      </c>
      <c r="C460" t="str">
        <f t="shared" si="7"/>
        <v>BIGitega</v>
      </c>
    </row>
    <row r="461" spans="1:3">
      <c r="A461" t="s">
        <v>6384</v>
      </c>
      <c r="B461" t="s">
        <v>6385</v>
      </c>
      <c r="C461" t="str">
        <f t="shared" si="7"/>
        <v>BIGitega</v>
      </c>
    </row>
    <row r="462" spans="1:3">
      <c r="A462" t="s">
        <v>6386</v>
      </c>
      <c r="B462" t="s">
        <v>6387</v>
      </c>
      <c r="C462" t="str">
        <f t="shared" si="7"/>
        <v>BIKirundo</v>
      </c>
    </row>
    <row r="463" spans="1:3">
      <c r="A463" t="s">
        <v>6386</v>
      </c>
      <c r="B463" t="s">
        <v>6387</v>
      </c>
      <c r="C463" t="str">
        <f t="shared" si="7"/>
        <v>BIKirundo</v>
      </c>
    </row>
    <row r="464" spans="1:3">
      <c r="A464" t="s">
        <v>6388</v>
      </c>
      <c r="B464" t="s">
        <v>6389</v>
      </c>
      <c r="C464" t="str">
        <f t="shared" si="7"/>
        <v>BIKaruzi</v>
      </c>
    </row>
    <row r="465" spans="1:3">
      <c r="A465" t="s">
        <v>6388</v>
      </c>
      <c r="B465" t="s">
        <v>6389</v>
      </c>
      <c r="C465" t="str">
        <f t="shared" si="7"/>
        <v>BIKaruzi</v>
      </c>
    </row>
    <row r="466" spans="1:3">
      <c r="A466" t="s">
        <v>6390</v>
      </c>
      <c r="B466" t="s">
        <v>6391</v>
      </c>
      <c r="C466" t="str">
        <f t="shared" si="7"/>
        <v>BIKayanza</v>
      </c>
    </row>
    <row r="467" spans="1:3">
      <c r="A467" t="s">
        <v>6390</v>
      </c>
      <c r="B467" t="s">
        <v>6391</v>
      </c>
      <c r="C467" t="str">
        <f t="shared" si="7"/>
        <v>BIKayanza</v>
      </c>
    </row>
    <row r="468" spans="1:3">
      <c r="A468" t="s">
        <v>6392</v>
      </c>
      <c r="B468" t="s">
        <v>6393</v>
      </c>
      <c r="C468" t="str">
        <f t="shared" si="7"/>
        <v>BIMakamba</v>
      </c>
    </row>
    <row r="469" spans="1:3">
      <c r="A469" t="s">
        <v>6392</v>
      </c>
      <c r="B469" t="s">
        <v>6393</v>
      </c>
      <c r="C469" t="str">
        <f t="shared" si="7"/>
        <v>BIMakamba</v>
      </c>
    </row>
    <row r="470" spans="1:3">
      <c r="A470" t="s">
        <v>6394</v>
      </c>
      <c r="B470" t="s">
        <v>6395</v>
      </c>
      <c r="C470" t="str">
        <f t="shared" si="7"/>
        <v>BIMuramvya</v>
      </c>
    </row>
    <row r="471" spans="1:3">
      <c r="A471" t="s">
        <v>6394</v>
      </c>
      <c r="B471" t="s">
        <v>6395</v>
      </c>
      <c r="C471" t="str">
        <f t="shared" si="7"/>
        <v>BIMuramvya</v>
      </c>
    </row>
    <row r="472" spans="1:3">
      <c r="A472" t="s">
        <v>6396</v>
      </c>
      <c r="B472" t="s">
        <v>6397</v>
      </c>
      <c r="C472" t="str">
        <f t="shared" si="7"/>
        <v>BIMwaro</v>
      </c>
    </row>
    <row r="473" spans="1:3">
      <c r="A473" t="s">
        <v>6396</v>
      </c>
      <c r="B473" t="s">
        <v>6397</v>
      </c>
      <c r="C473" t="str">
        <f t="shared" si="7"/>
        <v>BIMwaro</v>
      </c>
    </row>
    <row r="474" spans="1:3">
      <c r="A474" t="s">
        <v>6398</v>
      </c>
      <c r="B474" t="s">
        <v>6399</v>
      </c>
      <c r="C474" t="str">
        <f t="shared" si="7"/>
        <v>BIMuyinga</v>
      </c>
    </row>
    <row r="475" spans="1:3">
      <c r="A475" t="s">
        <v>6398</v>
      </c>
      <c r="B475" t="s">
        <v>6399</v>
      </c>
      <c r="C475" t="str">
        <f t="shared" si="7"/>
        <v>BIMuyinga</v>
      </c>
    </row>
    <row r="476" spans="1:3">
      <c r="A476" t="s">
        <v>6400</v>
      </c>
      <c r="B476" t="s">
        <v>6401</v>
      </c>
      <c r="C476" t="str">
        <f t="shared" si="7"/>
        <v>BINgozi</v>
      </c>
    </row>
    <row r="477" spans="1:3">
      <c r="A477" t="s">
        <v>6400</v>
      </c>
      <c r="B477" t="s">
        <v>6401</v>
      </c>
      <c r="C477" t="str">
        <f t="shared" si="7"/>
        <v>BINgozi</v>
      </c>
    </row>
    <row r="478" spans="1:3">
      <c r="A478" t="s">
        <v>6402</v>
      </c>
      <c r="B478" t="s">
        <v>6403</v>
      </c>
      <c r="C478" t="str">
        <f t="shared" si="7"/>
        <v>BIRumonge</v>
      </c>
    </row>
    <row r="479" spans="1:3">
      <c r="A479" t="s">
        <v>6402</v>
      </c>
      <c r="B479" t="s">
        <v>6403</v>
      </c>
      <c r="C479" t="str">
        <f t="shared" si="7"/>
        <v>BIRumonge</v>
      </c>
    </row>
    <row r="480" spans="1:3">
      <c r="A480" t="s">
        <v>6404</v>
      </c>
      <c r="B480" t="s">
        <v>6405</v>
      </c>
      <c r="C480" t="str">
        <f t="shared" si="7"/>
        <v>BIRutana</v>
      </c>
    </row>
    <row r="481" spans="1:3">
      <c r="A481" t="s">
        <v>6404</v>
      </c>
      <c r="B481" t="s">
        <v>6405</v>
      </c>
      <c r="C481" t="str">
        <f t="shared" si="7"/>
        <v>BIRutana</v>
      </c>
    </row>
    <row r="482" spans="1:3">
      <c r="A482" t="s">
        <v>6406</v>
      </c>
      <c r="B482" t="s">
        <v>6407</v>
      </c>
      <c r="C482" t="str">
        <f t="shared" si="7"/>
        <v>BIRuyigi</v>
      </c>
    </row>
    <row r="483" spans="1:3">
      <c r="A483" t="s">
        <v>6406</v>
      </c>
      <c r="B483" t="s">
        <v>6407</v>
      </c>
      <c r="C483" t="str">
        <f t="shared" si="7"/>
        <v>BIRuyigi</v>
      </c>
    </row>
    <row r="484" spans="1:3">
      <c r="A484" t="s">
        <v>6408</v>
      </c>
      <c r="B484" t="s">
        <v>6409</v>
      </c>
      <c r="C484" t="str">
        <f t="shared" si="7"/>
        <v>BJAtacora</v>
      </c>
    </row>
    <row r="485" spans="1:3">
      <c r="A485" t="s">
        <v>6410</v>
      </c>
      <c r="B485" t="s">
        <v>6411</v>
      </c>
      <c r="C485" t="str">
        <f t="shared" si="7"/>
        <v>BJAlibori</v>
      </c>
    </row>
    <row r="486" spans="1:3">
      <c r="A486" t="s">
        <v>6412</v>
      </c>
      <c r="B486" t="s">
        <v>6413</v>
      </c>
      <c r="C486" t="str">
        <f t="shared" si="7"/>
        <v>BJAtlantique</v>
      </c>
    </row>
    <row r="487" spans="1:3">
      <c r="A487" t="s">
        <v>6414</v>
      </c>
      <c r="B487" t="s">
        <v>6415</v>
      </c>
      <c r="C487" t="str">
        <f t="shared" si="7"/>
        <v>BJBorgou</v>
      </c>
    </row>
    <row r="488" spans="1:3">
      <c r="A488" t="s">
        <v>6416</v>
      </c>
      <c r="B488" t="s">
        <v>6417</v>
      </c>
      <c r="C488" t="str">
        <f t="shared" si="7"/>
        <v>BJCollines</v>
      </c>
    </row>
    <row r="489" spans="1:3">
      <c r="A489" t="s">
        <v>6418</v>
      </c>
      <c r="B489" t="s">
        <v>6419</v>
      </c>
      <c r="C489" t="str">
        <f t="shared" si="7"/>
        <v>BJDonga</v>
      </c>
    </row>
    <row r="490" spans="1:3">
      <c r="A490" t="s">
        <v>6420</v>
      </c>
      <c r="B490" t="s">
        <v>6421</v>
      </c>
      <c r="C490" t="str">
        <f t="shared" si="7"/>
        <v>BJCouffo</v>
      </c>
    </row>
    <row r="491" spans="1:3">
      <c r="A491" t="s">
        <v>6422</v>
      </c>
      <c r="B491" t="s">
        <v>6423</v>
      </c>
      <c r="C491" t="str">
        <f t="shared" si="7"/>
        <v>BJLittoral</v>
      </c>
    </row>
    <row r="492" spans="1:3">
      <c r="A492" t="s">
        <v>6424</v>
      </c>
      <c r="B492" t="s">
        <v>6425</v>
      </c>
      <c r="C492" t="str">
        <f t="shared" si="7"/>
        <v>BJMono</v>
      </c>
    </row>
    <row r="493" spans="1:3">
      <c r="A493" t="s">
        <v>6426</v>
      </c>
      <c r="B493" t="s">
        <v>6427</v>
      </c>
      <c r="C493" t="str">
        <f t="shared" si="7"/>
        <v>BJOuémé</v>
      </c>
    </row>
    <row r="494" spans="1:3">
      <c r="A494" t="s">
        <v>6428</v>
      </c>
      <c r="B494" t="s">
        <v>6429</v>
      </c>
      <c r="C494" t="str">
        <f t="shared" si="7"/>
        <v>BJPlateau</v>
      </c>
    </row>
    <row r="495" spans="1:3">
      <c r="A495" t="s">
        <v>6430</v>
      </c>
      <c r="B495" t="s">
        <v>6431</v>
      </c>
      <c r="C495" t="str">
        <f t="shared" si="7"/>
        <v>BJZou</v>
      </c>
    </row>
    <row r="496" spans="1:3">
      <c r="A496" t="s">
        <v>6432</v>
      </c>
      <c r="B496" t="s">
        <v>6433</v>
      </c>
      <c r="C496" t="str">
        <f t="shared" si="7"/>
        <v>BNBelait</v>
      </c>
    </row>
    <row r="497" spans="1:3">
      <c r="A497" t="s">
        <v>6432</v>
      </c>
      <c r="B497" t="s">
        <v>6433</v>
      </c>
      <c r="C497" t="str">
        <f t="shared" si="7"/>
        <v>BNBelait</v>
      </c>
    </row>
    <row r="498" spans="1:3">
      <c r="A498" t="s">
        <v>6434</v>
      </c>
      <c r="B498" t="s">
        <v>6435</v>
      </c>
      <c r="C498" t="str">
        <f t="shared" si="7"/>
        <v>BNBrunei-Muara</v>
      </c>
    </row>
    <row r="499" spans="1:3">
      <c r="A499" t="s">
        <v>6434</v>
      </c>
      <c r="B499" t="s">
        <v>6436</v>
      </c>
      <c r="C499" t="str">
        <f t="shared" si="7"/>
        <v>BNBrunei dan Muara</v>
      </c>
    </row>
    <row r="500" spans="1:3">
      <c r="A500" t="s">
        <v>6437</v>
      </c>
      <c r="B500" t="s">
        <v>6438</v>
      </c>
      <c r="C500" t="str">
        <f t="shared" si="7"/>
        <v>BNTemburong</v>
      </c>
    </row>
    <row r="501" spans="1:3">
      <c r="A501" t="s">
        <v>6437</v>
      </c>
      <c r="B501" t="s">
        <v>6438</v>
      </c>
      <c r="C501" t="str">
        <f t="shared" si="7"/>
        <v>BNTemburong</v>
      </c>
    </row>
    <row r="502" spans="1:3">
      <c r="A502" t="s">
        <v>6439</v>
      </c>
      <c r="B502" t="s">
        <v>6440</v>
      </c>
      <c r="C502" t="str">
        <f t="shared" si="7"/>
        <v>BNTutong</v>
      </c>
    </row>
    <row r="503" spans="1:3">
      <c r="A503" t="s">
        <v>6439</v>
      </c>
      <c r="B503" t="s">
        <v>6440</v>
      </c>
      <c r="C503" t="str">
        <f t="shared" si="7"/>
        <v>BNTutong</v>
      </c>
    </row>
    <row r="504" spans="1:3">
      <c r="A504" t="s">
        <v>6441</v>
      </c>
      <c r="B504" t="s">
        <v>6442</v>
      </c>
      <c r="C504" t="str">
        <f t="shared" si="7"/>
        <v>BOEl Beni</v>
      </c>
    </row>
    <row r="505" spans="1:3">
      <c r="A505" t="s">
        <v>6443</v>
      </c>
      <c r="B505" t="s">
        <v>6444</v>
      </c>
      <c r="C505" t="str">
        <f t="shared" si="7"/>
        <v>BOCochabamba</v>
      </c>
    </row>
    <row r="506" spans="1:3">
      <c r="A506" t="s">
        <v>6445</v>
      </c>
      <c r="B506" t="s">
        <v>6446</v>
      </c>
      <c r="C506" t="str">
        <f t="shared" si="7"/>
        <v>BOChuquisaca</v>
      </c>
    </row>
    <row r="507" spans="1:3">
      <c r="A507" t="s">
        <v>6447</v>
      </c>
      <c r="B507" t="s">
        <v>6448</v>
      </c>
      <c r="C507" t="str">
        <f t="shared" si="7"/>
        <v>BOLa Paz</v>
      </c>
    </row>
    <row r="508" spans="1:3">
      <c r="A508" t="s">
        <v>6449</v>
      </c>
      <c r="B508" t="s">
        <v>6450</v>
      </c>
      <c r="C508" t="str">
        <f t="shared" si="7"/>
        <v>BOPando</v>
      </c>
    </row>
    <row r="509" spans="1:3">
      <c r="A509" t="s">
        <v>6451</v>
      </c>
      <c r="B509" t="s">
        <v>1756</v>
      </c>
      <c r="C509" t="str">
        <f t="shared" si="7"/>
        <v>BOOruro</v>
      </c>
    </row>
    <row r="510" spans="1:3">
      <c r="A510" t="s">
        <v>6452</v>
      </c>
      <c r="B510" t="s">
        <v>6453</v>
      </c>
      <c r="C510" t="str">
        <f t="shared" si="7"/>
        <v>BOPotosí</v>
      </c>
    </row>
    <row r="511" spans="1:3">
      <c r="A511" t="s">
        <v>6454</v>
      </c>
      <c r="B511" t="s">
        <v>5821</v>
      </c>
      <c r="C511" t="str">
        <f t="shared" si="7"/>
        <v>BOSanta Cruz</v>
      </c>
    </row>
    <row r="512" spans="1:3">
      <c r="A512" t="s">
        <v>6455</v>
      </c>
      <c r="B512" t="s">
        <v>6456</v>
      </c>
      <c r="C512" t="str">
        <f t="shared" si="7"/>
        <v>BOTarija</v>
      </c>
    </row>
    <row r="513" spans="1:3">
      <c r="A513" t="s">
        <v>6457</v>
      </c>
      <c r="B513" t="s">
        <v>6458</v>
      </c>
      <c r="C513" t="str">
        <f t="shared" si="7"/>
        <v>BQBonaire</v>
      </c>
    </row>
    <row r="514" spans="1:3">
      <c r="A514" t="s">
        <v>6457</v>
      </c>
      <c r="B514" t="s">
        <v>6458</v>
      </c>
      <c r="C514" t="str">
        <f t="shared" si="7"/>
        <v>BQBonaire</v>
      </c>
    </row>
    <row r="515" spans="1:3">
      <c r="A515" t="s">
        <v>6457</v>
      </c>
      <c r="B515" t="s">
        <v>6459</v>
      </c>
      <c r="C515" t="str">
        <f t="shared" ref="C515:C578" si="8">LEFT(A515,2)&amp;B515</f>
        <v>BQBoneiru</v>
      </c>
    </row>
    <row r="516" spans="1:3">
      <c r="A516" t="s">
        <v>6460</v>
      </c>
      <c r="B516" t="s">
        <v>6461</v>
      </c>
      <c r="C516" t="str">
        <f t="shared" si="8"/>
        <v>BQSaba</v>
      </c>
    </row>
    <row r="517" spans="1:3">
      <c r="A517" t="s">
        <v>6460</v>
      </c>
      <c r="B517" t="s">
        <v>6461</v>
      </c>
      <c r="C517" t="str">
        <f t="shared" si="8"/>
        <v>BQSaba</v>
      </c>
    </row>
    <row r="518" spans="1:3">
      <c r="A518" t="s">
        <v>6460</v>
      </c>
      <c r="B518" t="s">
        <v>6461</v>
      </c>
      <c r="C518" t="str">
        <f t="shared" si="8"/>
        <v>BQSaba</v>
      </c>
    </row>
    <row r="519" spans="1:3">
      <c r="A519" t="s">
        <v>6462</v>
      </c>
      <c r="B519" t="s">
        <v>6463</v>
      </c>
      <c r="C519" t="str">
        <f t="shared" si="8"/>
        <v>BQSint Eustatius</v>
      </c>
    </row>
    <row r="520" spans="1:3">
      <c r="A520" t="s">
        <v>6462</v>
      </c>
      <c r="B520" t="s">
        <v>6463</v>
      </c>
      <c r="C520" t="str">
        <f t="shared" si="8"/>
        <v>BQSint Eustatius</v>
      </c>
    </row>
    <row r="521" spans="1:3">
      <c r="A521" t="s">
        <v>6462</v>
      </c>
      <c r="B521" t="s">
        <v>6463</v>
      </c>
      <c r="C521" t="str">
        <f t="shared" si="8"/>
        <v>BQSint Eustatius</v>
      </c>
    </row>
    <row r="522" spans="1:3">
      <c r="A522" t="s">
        <v>6464</v>
      </c>
      <c r="B522" t="s">
        <v>6465</v>
      </c>
      <c r="C522" t="str">
        <f t="shared" si="8"/>
        <v>BRAcre</v>
      </c>
    </row>
    <row r="523" spans="1:3">
      <c r="A523" t="s">
        <v>6466</v>
      </c>
      <c r="B523" t="s">
        <v>6467</v>
      </c>
      <c r="C523" t="str">
        <f t="shared" si="8"/>
        <v>BRAlagoas</v>
      </c>
    </row>
    <row r="524" spans="1:3">
      <c r="A524" t="s">
        <v>6468</v>
      </c>
      <c r="B524" t="s">
        <v>1300</v>
      </c>
      <c r="C524" t="str">
        <f t="shared" si="8"/>
        <v>BRAmazonas</v>
      </c>
    </row>
    <row r="525" spans="1:3">
      <c r="A525" t="s">
        <v>6469</v>
      </c>
      <c r="B525" t="s">
        <v>6470</v>
      </c>
      <c r="C525" t="str">
        <f t="shared" si="8"/>
        <v>BRAmapá</v>
      </c>
    </row>
    <row r="526" spans="1:3">
      <c r="A526" t="s">
        <v>6471</v>
      </c>
      <c r="B526" t="s">
        <v>6472</v>
      </c>
      <c r="C526" t="str">
        <f t="shared" si="8"/>
        <v>BRBahia</v>
      </c>
    </row>
    <row r="527" spans="1:3">
      <c r="A527" t="s">
        <v>6473</v>
      </c>
      <c r="B527" t="s">
        <v>6474</v>
      </c>
      <c r="C527" t="str">
        <f t="shared" si="8"/>
        <v>BRCeará</v>
      </c>
    </row>
    <row r="528" spans="1:3">
      <c r="A528" t="s">
        <v>6475</v>
      </c>
      <c r="B528" t="s">
        <v>6476</v>
      </c>
      <c r="C528" t="str">
        <f t="shared" si="8"/>
        <v>BREspírito Santo</v>
      </c>
    </row>
    <row r="529" spans="1:3">
      <c r="A529" t="s">
        <v>6477</v>
      </c>
      <c r="B529" t="s">
        <v>6478</v>
      </c>
      <c r="C529" t="str">
        <f t="shared" si="8"/>
        <v>BRGoiás</v>
      </c>
    </row>
    <row r="530" spans="1:3">
      <c r="A530" t="s">
        <v>6479</v>
      </c>
      <c r="B530" t="s">
        <v>6480</v>
      </c>
      <c r="C530" t="str">
        <f t="shared" si="8"/>
        <v>BRMaranhão</v>
      </c>
    </row>
    <row r="531" spans="1:3">
      <c r="A531" t="s">
        <v>6481</v>
      </c>
      <c r="B531" t="s">
        <v>1229</v>
      </c>
      <c r="C531" t="str">
        <f t="shared" si="8"/>
        <v>BRMinas Gerais</v>
      </c>
    </row>
    <row r="532" spans="1:3">
      <c r="A532" t="s">
        <v>6482</v>
      </c>
      <c r="B532" t="s">
        <v>6483</v>
      </c>
      <c r="C532" t="str">
        <f t="shared" si="8"/>
        <v>BRMato Grosso do Sul</v>
      </c>
    </row>
    <row r="533" spans="1:3">
      <c r="A533" t="s">
        <v>6484</v>
      </c>
      <c r="B533" t="s">
        <v>6485</v>
      </c>
      <c r="C533" t="str">
        <f t="shared" si="8"/>
        <v>BRMato Grosso</v>
      </c>
    </row>
    <row r="534" spans="1:3">
      <c r="A534" t="s">
        <v>6486</v>
      </c>
      <c r="B534" t="s">
        <v>6487</v>
      </c>
      <c r="C534" t="str">
        <f t="shared" si="8"/>
        <v>BRPará</v>
      </c>
    </row>
    <row r="535" spans="1:3">
      <c r="A535" t="s">
        <v>6488</v>
      </c>
      <c r="B535" t="s">
        <v>6489</v>
      </c>
      <c r="C535" t="str">
        <f t="shared" si="8"/>
        <v>BRParaíba</v>
      </c>
    </row>
    <row r="536" spans="1:3">
      <c r="A536" t="s">
        <v>6490</v>
      </c>
      <c r="B536" t="s">
        <v>6491</v>
      </c>
      <c r="C536" t="str">
        <f t="shared" si="8"/>
        <v>BRPernambuco</v>
      </c>
    </row>
    <row r="537" spans="1:3">
      <c r="A537" t="s">
        <v>6492</v>
      </c>
      <c r="B537" t="s">
        <v>6493</v>
      </c>
      <c r="C537" t="str">
        <f t="shared" si="8"/>
        <v>BRPiauí</v>
      </c>
    </row>
    <row r="538" spans="1:3">
      <c r="A538" t="s">
        <v>6494</v>
      </c>
      <c r="B538" t="s">
        <v>6495</v>
      </c>
      <c r="C538" t="str">
        <f t="shared" si="8"/>
        <v>BRParaná</v>
      </c>
    </row>
    <row r="539" spans="1:3">
      <c r="A539" t="s">
        <v>6496</v>
      </c>
      <c r="B539" t="s">
        <v>6497</v>
      </c>
      <c r="C539" t="str">
        <f t="shared" si="8"/>
        <v>BRRio de Janeiro</v>
      </c>
    </row>
    <row r="540" spans="1:3">
      <c r="A540" t="s">
        <v>6498</v>
      </c>
      <c r="B540" t="s">
        <v>6499</v>
      </c>
      <c r="C540" t="str">
        <f t="shared" si="8"/>
        <v>BRRio Grande do Norte</v>
      </c>
    </row>
    <row r="541" spans="1:3">
      <c r="A541" t="s">
        <v>6500</v>
      </c>
      <c r="B541" t="s">
        <v>1761</v>
      </c>
      <c r="C541" t="str">
        <f t="shared" si="8"/>
        <v>BRRondônia</v>
      </c>
    </row>
    <row r="542" spans="1:3">
      <c r="A542" t="s">
        <v>6501</v>
      </c>
      <c r="B542" t="s">
        <v>6502</v>
      </c>
      <c r="C542" t="str">
        <f t="shared" si="8"/>
        <v>BRRoraima</v>
      </c>
    </row>
    <row r="543" spans="1:3">
      <c r="A543" t="s">
        <v>6503</v>
      </c>
      <c r="B543" t="s">
        <v>6504</v>
      </c>
      <c r="C543" t="str">
        <f t="shared" si="8"/>
        <v>BRRio Grande do Sul</v>
      </c>
    </row>
    <row r="544" spans="1:3">
      <c r="A544" t="s">
        <v>6505</v>
      </c>
      <c r="B544" t="s">
        <v>1742</v>
      </c>
      <c r="C544" t="str">
        <f t="shared" si="8"/>
        <v>BRSanta Catarina</v>
      </c>
    </row>
    <row r="545" spans="1:3">
      <c r="A545" t="s">
        <v>6506</v>
      </c>
      <c r="B545" t="s">
        <v>6507</v>
      </c>
      <c r="C545" t="str">
        <f t="shared" si="8"/>
        <v>BRSergipe</v>
      </c>
    </row>
    <row r="546" spans="1:3">
      <c r="A546" t="s">
        <v>6508</v>
      </c>
      <c r="B546" t="s">
        <v>1441</v>
      </c>
      <c r="C546" t="str">
        <f t="shared" si="8"/>
        <v>BRSão Paulo</v>
      </c>
    </row>
    <row r="547" spans="1:3">
      <c r="A547" t="s">
        <v>6509</v>
      </c>
      <c r="B547" t="s">
        <v>6510</v>
      </c>
      <c r="C547" t="str">
        <f t="shared" si="8"/>
        <v>BRTocantins</v>
      </c>
    </row>
    <row r="548" spans="1:3">
      <c r="A548" t="s">
        <v>6511</v>
      </c>
      <c r="B548" t="s">
        <v>6512</v>
      </c>
      <c r="C548" t="str">
        <f t="shared" si="8"/>
        <v>BRDistrito Federal</v>
      </c>
    </row>
    <row r="549" spans="1:3">
      <c r="A549" t="s">
        <v>6513</v>
      </c>
      <c r="B549" t="s">
        <v>6514</v>
      </c>
      <c r="C549" t="str">
        <f t="shared" si="8"/>
        <v>BSAcklins</v>
      </c>
    </row>
    <row r="550" spans="1:3">
      <c r="A550" t="s">
        <v>6515</v>
      </c>
      <c r="B550" t="s">
        <v>6516</v>
      </c>
      <c r="C550" t="str">
        <f t="shared" si="8"/>
        <v>BSBimini</v>
      </c>
    </row>
    <row r="551" spans="1:3">
      <c r="A551" t="s">
        <v>6517</v>
      </c>
      <c r="B551" t="s">
        <v>6518</v>
      </c>
      <c r="C551" t="str">
        <f t="shared" si="8"/>
        <v>BSBlack Point</v>
      </c>
    </row>
    <row r="552" spans="1:3">
      <c r="A552" t="s">
        <v>6519</v>
      </c>
      <c r="B552" t="s">
        <v>6520</v>
      </c>
      <c r="C552" t="str">
        <f t="shared" si="8"/>
        <v>BSBerry Islands</v>
      </c>
    </row>
    <row r="553" spans="1:3">
      <c r="A553" t="s">
        <v>6521</v>
      </c>
      <c r="B553" t="s">
        <v>6522</v>
      </c>
      <c r="C553" t="str">
        <f t="shared" si="8"/>
        <v>BSCentral Eleuthera</v>
      </c>
    </row>
    <row r="554" spans="1:3">
      <c r="A554" t="s">
        <v>6523</v>
      </c>
      <c r="B554" t="s">
        <v>6524</v>
      </c>
      <c r="C554" t="str">
        <f t="shared" si="8"/>
        <v>BSCat Island</v>
      </c>
    </row>
    <row r="555" spans="1:3">
      <c r="A555" t="s">
        <v>6525</v>
      </c>
      <c r="B555" t="s">
        <v>6526</v>
      </c>
      <c r="C555" t="str">
        <f t="shared" si="8"/>
        <v>BSCrooked Island and Long Cay</v>
      </c>
    </row>
    <row r="556" spans="1:3">
      <c r="A556" t="s">
        <v>6527</v>
      </c>
      <c r="B556" t="s">
        <v>6528</v>
      </c>
      <c r="C556" t="str">
        <f t="shared" si="8"/>
        <v>BSCentral Abaco</v>
      </c>
    </row>
    <row r="557" spans="1:3">
      <c r="A557" t="s">
        <v>6529</v>
      </c>
      <c r="B557" t="s">
        <v>6530</v>
      </c>
      <c r="C557" t="str">
        <f t="shared" si="8"/>
        <v>BSCentral Andros</v>
      </c>
    </row>
    <row r="558" spans="1:3">
      <c r="A558" t="s">
        <v>6531</v>
      </c>
      <c r="B558" t="s">
        <v>6532</v>
      </c>
      <c r="C558" t="str">
        <f t="shared" si="8"/>
        <v>BSEast Grand Bahama</v>
      </c>
    </row>
    <row r="559" spans="1:3">
      <c r="A559" t="s">
        <v>6533</v>
      </c>
      <c r="B559" t="s">
        <v>6534</v>
      </c>
      <c r="C559" t="str">
        <f t="shared" si="8"/>
        <v>BSExuma</v>
      </c>
    </row>
    <row r="560" spans="1:3">
      <c r="A560" t="s">
        <v>6535</v>
      </c>
      <c r="B560" t="s">
        <v>6536</v>
      </c>
      <c r="C560" t="str">
        <f t="shared" si="8"/>
        <v>BSCity of Freeport</v>
      </c>
    </row>
    <row r="561" spans="1:3">
      <c r="A561" t="s">
        <v>6537</v>
      </c>
      <c r="B561" t="s">
        <v>6538</v>
      </c>
      <c r="C561" t="str">
        <f t="shared" si="8"/>
        <v>BSGrand Cay</v>
      </c>
    </row>
    <row r="562" spans="1:3">
      <c r="A562" t="s">
        <v>6539</v>
      </c>
      <c r="B562" t="s">
        <v>6540</v>
      </c>
      <c r="C562" t="str">
        <f t="shared" si="8"/>
        <v>BSHarbour Island</v>
      </c>
    </row>
    <row r="563" spans="1:3">
      <c r="A563" t="s">
        <v>6541</v>
      </c>
      <c r="B563" t="s">
        <v>6542</v>
      </c>
      <c r="C563" t="str">
        <f t="shared" si="8"/>
        <v>BSHope Town</v>
      </c>
    </row>
    <row r="564" spans="1:3">
      <c r="A564" t="s">
        <v>6543</v>
      </c>
      <c r="B564" t="s">
        <v>6544</v>
      </c>
      <c r="C564" t="str">
        <f t="shared" si="8"/>
        <v>BSInagua</v>
      </c>
    </row>
    <row r="565" spans="1:3">
      <c r="A565" t="s">
        <v>6545</v>
      </c>
      <c r="B565" t="s">
        <v>6546</v>
      </c>
      <c r="C565" t="str">
        <f t="shared" si="8"/>
        <v>BSLong Island</v>
      </c>
    </row>
    <row r="566" spans="1:3">
      <c r="A566" t="s">
        <v>6547</v>
      </c>
      <c r="B566" t="s">
        <v>6548</v>
      </c>
      <c r="C566" t="str">
        <f t="shared" si="8"/>
        <v>BSMangrove Cay</v>
      </c>
    </row>
    <row r="567" spans="1:3">
      <c r="A567" t="s">
        <v>6549</v>
      </c>
      <c r="B567" t="s">
        <v>6550</v>
      </c>
      <c r="C567" t="str">
        <f t="shared" si="8"/>
        <v>BSMayaguana</v>
      </c>
    </row>
    <row r="568" spans="1:3">
      <c r="A568" t="s">
        <v>6551</v>
      </c>
      <c r="B568" t="s">
        <v>6552</v>
      </c>
      <c r="C568" t="str">
        <f t="shared" si="8"/>
        <v>BSMoore's Island</v>
      </c>
    </row>
    <row r="569" spans="1:3">
      <c r="A569" t="s">
        <v>6553</v>
      </c>
      <c r="B569" t="s">
        <v>6554</v>
      </c>
      <c r="C569" t="str">
        <f t="shared" si="8"/>
        <v>BSNorth Eleuthera</v>
      </c>
    </row>
    <row r="570" spans="1:3">
      <c r="A570" t="s">
        <v>6555</v>
      </c>
      <c r="B570" t="s">
        <v>6556</v>
      </c>
      <c r="C570" t="str">
        <f t="shared" si="8"/>
        <v>BSNorth Abaco</v>
      </c>
    </row>
    <row r="571" spans="1:3">
      <c r="A571" t="s">
        <v>6557</v>
      </c>
      <c r="B571" t="s">
        <v>6558</v>
      </c>
      <c r="C571" t="str">
        <f t="shared" si="8"/>
        <v>BSNorth Andros</v>
      </c>
    </row>
    <row r="572" spans="1:3">
      <c r="A572" t="s">
        <v>6559</v>
      </c>
      <c r="B572" t="s">
        <v>6560</v>
      </c>
      <c r="C572" t="str">
        <f t="shared" si="8"/>
        <v>BSRum Cay</v>
      </c>
    </row>
    <row r="573" spans="1:3">
      <c r="A573" t="s">
        <v>6561</v>
      </c>
      <c r="B573" t="s">
        <v>6562</v>
      </c>
      <c r="C573" t="str">
        <f t="shared" si="8"/>
        <v>BSRagged Island</v>
      </c>
    </row>
    <row r="574" spans="1:3">
      <c r="A574" t="s">
        <v>6563</v>
      </c>
      <c r="B574" t="s">
        <v>6564</v>
      </c>
      <c r="C574" t="str">
        <f t="shared" si="8"/>
        <v>BSSouth Andros</v>
      </c>
    </row>
    <row r="575" spans="1:3">
      <c r="A575" t="s">
        <v>6565</v>
      </c>
      <c r="B575" t="s">
        <v>6566</v>
      </c>
      <c r="C575" t="str">
        <f t="shared" si="8"/>
        <v>BSSouth Eleuthera</v>
      </c>
    </row>
    <row r="576" spans="1:3">
      <c r="A576" t="s">
        <v>6567</v>
      </c>
      <c r="B576" t="s">
        <v>6568</v>
      </c>
      <c r="C576" t="str">
        <f t="shared" si="8"/>
        <v>BSSouth Abaco</v>
      </c>
    </row>
    <row r="577" spans="1:3">
      <c r="A577" t="s">
        <v>6569</v>
      </c>
      <c r="B577" t="s">
        <v>6570</v>
      </c>
      <c r="C577" t="str">
        <f t="shared" si="8"/>
        <v>BSSan Salvador</v>
      </c>
    </row>
    <row r="578" spans="1:3">
      <c r="A578" t="s">
        <v>6571</v>
      </c>
      <c r="B578" t="s">
        <v>6572</v>
      </c>
      <c r="C578" t="str">
        <f t="shared" si="8"/>
        <v>BSSpanish Wells</v>
      </c>
    </row>
    <row r="579" spans="1:3">
      <c r="A579" t="s">
        <v>6573</v>
      </c>
      <c r="B579" t="s">
        <v>6574</v>
      </c>
      <c r="C579" t="str">
        <f t="shared" ref="C579:C642" si="9">LEFT(A579,2)&amp;B579</f>
        <v>BSWest Grand Bahama</v>
      </c>
    </row>
    <row r="580" spans="1:3">
      <c r="A580" t="s">
        <v>6575</v>
      </c>
      <c r="B580" t="s">
        <v>6576</v>
      </c>
      <c r="C580" t="str">
        <f t="shared" si="9"/>
        <v>BSNew Providence</v>
      </c>
    </row>
    <row r="581" spans="1:3">
      <c r="A581" t="s">
        <v>6577</v>
      </c>
      <c r="B581" t="s">
        <v>6578</v>
      </c>
      <c r="C581" t="str">
        <f t="shared" si="9"/>
        <v>BTParo</v>
      </c>
    </row>
    <row r="582" spans="1:3">
      <c r="A582" t="s">
        <v>6579</v>
      </c>
      <c r="B582" t="s">
        <v>6580</v>
      </c>
      <c r="C582" t="str">
        <f t="shared" si="9"/>
        <v>BTChhukha</v>
      </c>
    </row>
    <row r="583" spans="1:3">
      <c r="A583" t="s">
        <v>6581</v>
      </c>
      <c r="B583" t="s">
        <v>6582</v>
      </c>
      <c r="C583" t="str">
        <f t="shared" si="9"/>
        <v>BTHaa</v>
      </c>
    </row>
    <row r="584" spans="1:3">
      <c r="A584" t="s">
        <v>6583</v>
      </c>
      <c r="B584" t="s">
        <v>6584</v>
      </c>
      <c r="C584" t="str">
        <f t="shared" si="9"/>
        <v>BTSamtse</v>
      </c>
    </row>
    <row r="585" spans="1:3">
      <c r="A585" t="s">
        <v>6585</v>
      </c>
      <c r="B585" t="s">
        <v>6586</v>
      </c>
      <c r="C585" t="str">
        <f t="shared" si="9"/>
        <v>BTThimphu</v>
      </c>
    </row>
    <row r="586" spans="1:3">
      <c r="A586" t="s">
        <v>6587</v>
      </c>
      <c r="B586" t="s">
        <v>6588</v>
      </c>
      <c r="C586" t="str">
        <f t="shared" si="9"/>
        <v>BTTsirang</v>
      </c>
    </row>
    <row r="587" spans="1:3">
      <c r="A587" t="s">
        <v>6589</v>
      </c>
      <c r="B587" t="s">
        <v>6590</v>
      </c>
      <c r="C587" t="str">
        <f t="shared" si="9"/>
        <v>BTDagana</v>
      </c>
    </row>
    <row r="588" spans="1:3">
      <c r="A588" t="s">
        <v>6591</v>
      </c>
      <c r="B588" t="s">
        <v>6592</v>
      </c>
      <c r="C588" t="str">
        <f t="shared" si="9"/>
        <v>BTPunakha</v>
      </c>
    </row>
    <row r="589" spans="1:3">
      <c r="A589" t="s">
        <v>6593</v>
      </c>
      <c r="B589" t="s">
        <v>6594</v>
      </c>
      <c r="C589" t="str">
        <f t="shared" si="9"/>
        <v>BTWangdue Phodrang</v>
      </c>
    </row>
    <row r="590" spans="1:3">
      <c r="A590" t="s">
        <v>6595</v>
      </c>
      <c r="B590" t="s">
        <v>6596</v>
      </c>
      <c r="C590" t="str">
        <f t="shared" si="9"/>
        <v>BTSarpang</v>
      </c>
    </row>
    <row r="591" spans="1:3">
      <c r="A591" t="s">
        <v>6597</v>
      </c>
      <c r="B591" t="s">
        <v>6598</v>
      </c>
      <c r="C591" t="str">
        <f t="shared" si="9"/>
        <v>BTTrongsa</v>
      </c>
    </row>
    <row r="592" spans="1:3">
      <c r="A592" t="s">
        <v>6599</v>
      </c>
      <c r="B592" t="s">
        <v>6600</v>
      </c>
      <c r="C592" t="str">
        <f t="shared" si="9"/>
        <v>BTBumthang</v>
      </c>
    </row>
    <row r="593" spans="1:3">
      <c r="A593" t="s">
        <v>6601</v>
      </c>
      <c r="B593" t="s">
        <v>6602</v>
      </c>
      <c r="C593" t="str">
        <f t="shared" si="9"/>
        <v>BTZhemgang</v>
      </c>
    </row>
    <row r="594" spans="1:3">
      <c r="A594" t="s">
        <v>6603</v>
      </c>
      <c r="B594" t="s">
        <v>6604</v>
      </c>
      <c r="C594" t="str">
        <f t="shared" si="9"/>
        <v>BTTrashigang</v>
      </c>
    </row>
    <row r="595" spans="1:3">
      <c r="A595" t="s">
        <v>6605</v>
      </c>
      <c r="B595" t="s">
        <v>6606</v>
      </c>
      <c r="C595" t="str">
        <f t="shared" si="9"/>
        <v>BTMonggar</v>
      </c>
    </row>
    <row r="596" spans="1:3">
      <c r="A596" t="s">
        <v>6607</v>
      </c>
      <c r="B596" t="s">
        <v>6608</v>
      </c>
      <c r="C596" t="str">
        <f t="shared" si="9"/>
        <v>BTPemagatshel</v>
      </c>
    </row>
    <row r="597" spans="1:3">
      <c r="A597" t="s">
        <v>6609</v>
      </c>
      <c r="B597" t="s">
        <v>6610</v>
      </c>
      <c r="C597" t="str">
        <f t="shared" si="9"/>
        <v>BTLhuentse</v>
      </c>
    </row>
    <row r="598" spans="1:3">
      <c r="A598" t="s">
        <v>6611</v>
      </c>
      <c r="B598" t="s">
        <v>6612</v>
      </c>
      <c r="C598" t="str">
        <f t="shared" si="9"/>
        <v>BTSamdrup Jongkhar</v>
      </c>
    </row>
    <row r="599" spans="1:3">
      <c r="A599" t="s">
        <v>6613</v>
      </c>
      <c r="B599" t="s">
        <v>6614</v>
      </c>
      <c r="C599" t="str">
        <f t="shared" si="9"/>
        <v>BTGasa</v>
      </c>
    </row>
    <row r="600" spans="1:3">
      <c r="A600" t="s">
        <v>6615</v>
      </c>
      <c r="B600" t="s">
        <v>6616</v>
      </c>
      <c r="C600" t="str">
        <f t="shared" si="9"/>
        <v>BTTrashi Yangtse</v>
      </c>
    </row>
    <row r="601" spans="1:3">
      <c r="A601" t="s">
        <v>6617</v>
      </c>
      <c r="B601" t="s">
        <v>6618</v>
      </c>
      <c r="C601" t="str">
        <f t="shared" si="9"/>
        <v>BWCentral</v>
      </c>
    </row>
    <row r="602" spans="1:3">
      <c r="A602" t="s">
        <v>6619</v>
      </c>
      <c r="B602" t="s">
        <v>6620</v>
      </c>
      <c r="C602" t="str">
        <f t="shared" si="9"/>
        <v>BWChobe</v>
      </c>
    </row>
    <row r="603" spans="1:3">
      <c r="A603" t="s">
        <v>6621</v>
      </c>
      <c r="B603" t="s">
        <v>6622</v>
      </c>
      <c r="C603" t="str">
        <f t="shared" si="9"/>
        <v>BWGhanzi</v>
      </c>
    </row>
    <row r="604" spans="1:3">
      <c r="A604" t="s">
        <v>6623</v>
      </c>
      <c r="B604" t="s">
        <v>6624</v>
      </c>
      <c r="C604" t="str">
        <f t="shared" si="9"/>
        <v>BWKgalagadi</v>
      </c>
    </row>
    <row r="605" spans="1:3">
      <c r="A605" t="s">
        <v>6625</v>
      </c>
      <c r="B605" t="s">
        <v>6626</v>
      </c>
      <c r="C605" t="str">
        <f t="shared" si="9"/>
        <v>BWKgatleng</v>
      </c>
    </row>
    <row r="606" spans="1:3">
      <c r="A606" t="s">
        <v>6627</v>
      </c>
      <c r="B606" t="s">
        <v>6628</v>
      </c>
      <c r="C606" t="str">
        <f t="shared" si="9"/>
        <v>BWKweneng</v>
      </c>
    </row>
    <row r="607" spans="1:3">
      <c r="A607" t="s">
        <v>6629</v>
      </c>
      <c r="B607" t="s">
        <v>6630</v>
      </c>
      <c r="C607" t="str">
        <f t="shared" si="9"/>
        <v>BWNorth East</v>
      </c>
    </row>
    <row r="608" spans="1:3">
      <c r="A608" t="s">
        <v>6631</v>
      </c>
      <c r="B608" t="s">
        <v>6632</v>
      </c>
      <c r="C608" t="str">
        <f t="shared" si="9"/>
        <v>BWNorth West</v>
      </c>
    </row>
    <row r="609" spans="1:3">
      <c r="A609" t="s">
        <v>6633</v>
      </c>
      <c r="B609" t="s">
        <v>6634</v>
      </c>
      <c r="C609" t="str">
        <f t="shared" si="9"/>
        <v>BWSouth East</v>
      </c>
    </row>
    <row r="610" spans="1:3">
      <c r="A610" t="s">
        <v>6635</v>
      </c>
      <c r="B610" t="s">
        <v>6636</v>
      </c>
      <c r="C610" t="str">
        <f t="shared" si="9"/>
        <v>BWSouthern</v>
      </c>
    </row>
    <row r="611" spans="1:3">
      <c r="A611" t="s">
        <v>6637</v>
      </c>
      <c r="B611" t="s">
        <v>6638</v>
      </c>
      <c r="C611" t="str">
        <f t="shared" si="9"/>
        <v>BWJwaneng</v>
      </c>
    </row>
    <row r="612" spans="1:3">
      <c r="A612" t="s">
        <v>6639</v>
      </c>
      <c r="B612" t="s">
        <v>6640</v>
      </c>
      <c r="C612" t="str">
        <f t="shared" si="9"/>
        <v>BWLobatse</v>
      </c>
    </row>
    <row r="613" spans="1:3">
      <c r="A613" t="s">
        <v>6641</v>
      </c>
      <c r="B613" t="s">
        <v>6642</v>
      </c>
      <c r="C613" t="str">
        <f t="shared" si="9"/>
        <v>BWSelibe Phikwe</v>
      </c>
    </row>
    <row r="614" spans="1:3">
      <c r="A614" t="s">
        <v>6643</v>
      </c>
      <c r="B614" t="s">
        <v>6644</v>
      </c>
      <c r="C614" t="str">
        <f t="shared" si="9"/>
        <v>BWSowa Town</v>
      </c>
    </row>
    <row r="615" spans="1:3">
      <c r="A615" t="s">
        <v>6645</v>
      </c>
      <c r="B615" t="s">
        <v>6646</v>
      </c>
      <c r="C615" t="str">
        <f t="shared" si="9"/>
        <v>BWFrancistown</v>
      </c>
    </row>
    <row r="616" spans="1:3">
      <c r="A616" t="s">
        <v>6647</v>
      </c>
      <c r="B616" t="s">
        <v>6648</v>
      </c>
      <c r="C616" t="str">
        <f t="shared" si="9"/>
        <v>BWGaborone</v>
      </c>
    </row>
    <row r="617" spans="1:3">
      <c r="A617" t="s">
        <v>6649</v>
      </c>
      <c r="B617" t="s">
        <v>6650</v>
      </c>
      <c r="C617" t="str">
        <f t="shared" si="9"/>
        <v>BYHorad Minsk</v>
      </c>
    </row>
    <row r="618" spans="1:3">
      <c r="A618" t="s">
        <v>6649</v>
      </c>
      <c r="B618" t="s">
        <v>6650</v>
      </c>
      <c r="C618" t="str">
        <f t="shared" si="9"/>
        <v>BYHorad Minsk</v>
      </c>
    </row>
    <row r="619" spans="1:3">
      <c r="A619" t="s">
        <v>6649</v>
      </c>
      <c r="B619" t="s">
        <v>6651</v>
      </c>
      <c r="C619" t="str">
        <f t="shared" si="9"/>
        <v>BYGorod Minsk</v>
      </c>
    </row>
    <row r="620" spans="1:3">
      <c r="A620" t="s">
        <v>6649</v>
      </c>
      <c r="B620" t="s">
        <v>6651</v>
      </c>
      <c r="C620" t="str">
        <f t="shared" si="9"/>
        <v>BYGorod Minsk</v>
      </c>
    </row>
    <row r="621" spans="1:3">
      <c r="A621" t="s">
        <v>6652</v>
      </c>
      <c r="B621" t="s">
        <v>6653</v>
      </c>
      <c r="C621" t="str">
        <f t="shared" si="9"/>
        <v>BYBresckaja voblasć</v>
      </c>
    </row>
    <row r="622" spans="1:3">
      <c r="A622" t="s">
        <v>6652</v>
      </c>
      <c r="B622" t="s">
        <v>6654</v>
      </c>
      <c r="C622" t="str">
        <f t="shared" si="9"/>
        <v>BYBrestskaya voblasts'</v>
      </c>
    </row>
    <row r="623" spans="1:3">
      <c r="A623" t="s">
        <v>6652</v>
      </c>
      <c r="B623" t="s">
        <v>6655</v>
      </c>
      <c r="C623" t="str">
        <f t="shared" si="9"/>
        <v>BYBrestskaya oblast'</v>
      </c>
    </row>
    <row r="624" spans="1:3">
      <c r="A624" t="s">
        <v>6652</v>
      </c>
      <c r="B624" t="s">
        <v>6656</v>
      </c>
      <c r="C624" t="str">
        <f t="shared" si="9"/>
        <v>BYBrestskaja oblast'</v>
      </c>
    </row>
    <row r="625" spans="1:3">
      <c r="A625" t="s">
        <v>6657</v>
      </c>
      <c r="B625" t="s">
        <v>6658</v>
      </c>
      <c r="C625" t="str">
        <f t="shared" si="9"/>
        <v>BYHomieĺskaja voblasć</v>
      </c>
    </row>
    <row r="626" spans="1:3">
      <c r="A626" t="s">
        <v>6657</v>
      </c>
      <c r="B626" t="s">
        <v>6659</v>
      </c>
      <c r="C626" t="str">
        <f t="shared" si="9"/>
        <v>BYHomyel'skaya voblasts'</v>
      </c>
    </row>
    <row r="627" spans="1:3">
      <c r="A627" t="s">
        <v>6657</v>
      </c>
      <c r="B627" t="s">
        <v>6660</v>
      </c>
      <c r="C627" t="str">
        <f t="shared" si="9"/>
        <v>BYGomel'skaja oblast'</v>
      </c>
    </row>
    <row r="628" spans="1:3">
      <c r="A628" t="s">
        <v>6657</v>
      </c>
      <c r="B628" t="s">
        <v>6661</v>
      </c>
      <c r="C628" t="str">
        <f t="shared" si="9"/>
        <v>BYGomel'skaya oblast'</v>
      </c>
    </row>
    <row r="629" spans="1:3">
      <c r="A629" t="s">
        <v>6662</v>
      </c>
      <c r="B629" t="s">
        <v>6663</v>
      </c>
      <c r="C629" t="str">
        <f t="shared" si="9"/>
        <v>BYHrodzenskaya voblasts'</v>
      </c>
    </row>
    <row r="630" spans="1:3">
      <c r="A630" t="s">
        <v>6662</v>
      </c>
      <c r="B630" t="s">
        <v>6664</v>
      </c>
      <c r="C630" t="str">
        <f t="shared" si="9"/>
        <v>BYHrodzienskaja voblasć</v>
      </c>
    </row>
    <row r="631" spans="1:3">
      <c r="A631" t="s">
        <v>6662</v>
      </c>
      <c r="B631" t="s">
        <v>6665</v>
      </c>
      <c r="C631" t="str">
        <f t="shared" si="9"/>
        <v>BYGrodnenskaja oblast'</v>
      </c>
    </row>
    <row r="632" spans="1:3">
      <c r="A632" t="s">
        <v>6662</v>
      </c>
      <c r="B632" t="s">
        <v>6666</v>
      </c>
      <c r="C632" t="str">
        <f t="shared" si="9"/>
        <v>BYGrodnenskaya oblast'</v>
      </c>
    </row>
    <row r="633" spans="1:3">
      <c r="A633" t="s">
        <v>6667</v>
      </c>
      <c r="B633" t="s">
        <v>6668</v>
      </c>
      <c r="C633" t="str">
        <f t="shared" si="9"/>
        <v>BYMahilioŭskaja voblasć</v>
      </c>
    </row>
    <row r="634" spans="1:3">
      <c r="A634" t="s">
        <v>6667</v>
      </c>
      <c r="B634" t="s">
        <v>6669</v>
      </c>
      <c r="C634" t="str">
        <f t="shared" si="9"/>
        <v>BYMahilyowskaya voblasts'</v>
      </c>
    </row>
    <row r="635" spans="1:3">
      <c r="A635" t="s">
        <v>6667</v>
      </c>
      <c r="B635" t="s">
        <v>6670</v>
      </c>
      <c r="C635" t="str">
        <f t="shared" si="9"/>
        <v>BYMogilevskaja oblast'</v>
      </c>
    </row>
    <row r="636" spans="1:3">
      <c r="A636" t="s">
        <v>6667</v>
      </c>
      <c r="B636" t="s">
        <v>6671</v>
      </c>
      <c r="C636" t="str">
        <f t="shared" si="9"/>
        <v>BYMogilevskaya oblast'</v>
      </c>
    </row>
    <row r="637" spans="1:3">
      <c r="A637" t="s">
        <v>6672</v>
      </c>
      <c r="B637" t="s">
        <v>6673</v>
      </c>
      <c r="C637" t="str">
        <f t="shared" si="9"/>
        <v>BYMinskaja voblasć</v>
      </c>
    </row>
    <row r="638" spans="1:3">
      <c r="A638" t="s">
        <v>6672</v>
      </c>
      <c r="B638" t="s">
        <v>6674</v>
      </c>
      <c r="C638" t="str">
        <f t="shared" si="9"/>
        <v>BYMinskaya voblasts'</v>
      </c>
    </row>
    <row r="639" spans="1:3">
      <c r="A639" t="s">
        <v>6672</v>
      </c>
      <c r="B639" t="s">
        <v>6675</v>
      </c>
      <c r="C639" t="str">
        <f t="shared" si="9"/>
        <v>BYMinskaya oblast'</v>
      </c>
    </row>
    <row r="640" spans="1:3">
      <c r="A640" t="s">
        <v>6672</v>
      </c>
      <c r="B640" t="s">
        <v>6676</v>
      </c>
      <c r="C640" t="str">
        <f t="shared" si="9"/>
        <v>BYMinskaja oblast'</v>
      </c>
    </row>
    <row r="641" spans="1:3">
      <c r="A641" t="s">
        <v>6677</v>
      </c>
      <c r="B641" t="s">
        <v>6678</v>
      </c>
      <c r="C641" t="str">
        <f t="shared" si="9"/>
        <v>BYViciebskaja voblasć</v>
      </c>
    </row>
    <row r="642" spans="1:3">
      <c r="A642" t="s">
        <v>6677</v>
      </c>
      <c r="B642" t="s">
        <v>6679</v>
      </c>
      <c r="C642" t="str">
        <f t="shared" si="9"/>
        <v>BYVitsyebskaya voblasts'</v>
      </c>
    </row>
    <row r="643" spans="1:3">
      <c r="A643" t="s">
        <v>6677</v>
      </c>
      <c r="B643" t="s">
        <v>6680</v>
      </c>
      <c r="C643" t="str">
        <f t="shared" ref="C643:C706" si="10">LEFT(A643,2)&amp;B643</f>
        <v>BYVitebskaja oblast'</v>
      </c>
    </row>
    <row r="644" spans="1:3">
      <c r="A644" t="s">
        <v>6677</v>
      </c>
      <c r="B644" t="s">
        <v>6681</v>
      </c>
      <c r="C644" t="str">
        <f t="shared" si="10"/>
        <v>BYVitebskaya oblast'</v>
      </c>
    </row>
    <row r="645" spans="1:3">
      <c r="A645" t="s">
        <v>6682</v>
      </c>
      <c r="B645" t="s">
        <v>6683</v>
      </c>
      <c r="C645" t="str">
        <f t="shared" si="10"/>
        <v>BZBelize</v>
      </c>
    </row>
    <row r="646" spans="1:3">
      <c r="A646" t="s">
        <v>6684</v>
      </c>
      <c r="B646" t="s">
        <v>6685</v>
      </c>
      <c r="C646" t="str">
        <f t="shared" si="10"/>
        <v>BZCayo</v>
      </c>
    </row>
    <row r="647" spans="1:3">
      <c r="A647" t="s">
        <v>6686</v>
      </c>
      <c r="B647" t="s">
        <v>6687</v>
      </c>
      <c r="C647" t="str">
        <f t="shared" si="10"/>
        <v>BZCorozal</v>
      </c>
    </row>
    <row r="648" spans="1:3">
      <c r="A648" t="s">
        <v>6688</v>
      </c>
      <c r="B648" t="s">
        <v>6689</v>
      </c>
      <c r="C648" t="str">
        <f t="shared" si="10"/>
        <v>BZOrange Walk</v>
      </c>
    </row>
    <row r="649" spans="1:3">
      <c r="A649" t="s">
        <v>6690</v>
      </c>
      <c r="B649" t="s">
        <v>6691</v>
      </c>
      <c r="C649" t="str">
        <f t="shared" si="10"/>
        <v>BZStann Creek</v>
      </c>
    </row>
    <row r="650" spans="1:3">
      <c r="A650" t="s">
        <v>6692</v>
      </c>
      <c r="B650" t="s">
        <v>1744</v>
      </c>
      <c r="C650" t="str">
        <f t="shared" si="10"/>
        <v>BZToledo</v>
      </c>
    </row>
    <row r="651" spans="1:3">
      <c r="A651" t="s">
        <v>6693</v>
      </c>
      <c r="B651" t="s">
        <v>6694</v>
      </c>
      <c r="C651" t="str">
        <f t="shared" si="10"/>
        <v>CANorthwest Territories</v>
      </c>
    </row>
    <row r="652" spans="1:3">
      <c r="A652" t="s">
        <v>6693</v>
      </c>
      <c r="B652" t="s">
        <v>6695</v>
      </c>
      <c r="C652" t="str">
        <f t="shared" si="10"/>
        <v>CATerritoires du Nord-Ouest</v>
      </c>
    </row>
    <row r="653" spans="1:3">
      <c r="A653" t="s">
        <v>6696</v>
      </c>
      <c r="B653" t="s">
        <v>6697</v>
      </c>
      <c r="C653" t="str">
        <f t="shared" si="10"/>
        <v>CANunavut</v>
      </c>
    </row>
    <row r="654" spans="1:3">
      <c r="A654" t="s">
        <v>6696</v>
      </c>
      <c r="B654" t="s">
        <v>6697</v>
      </c>
      <c r="C654" t="str">
        <f t="shared" si="10"/>
        <v>CANunavut</v>
      </c>
    </row>
    <row r="655" spans="1:3">
      <c r="A655" t="s">
        <v>6698</v>
      </c>
      <c r="B655" t="s">
        <v>6699</v>
      </c>
      <c r="C655" t="str">
        <f t="shared" si="10"/>
        <v>CAYukon</v>
      </c>
    </row>
    <row r="656" spans="1:3">
      <c r="A656" t="s">
        <v>6698</v>
      </c>
      <c r="B656" t="s">
        <v>6699</v>
      </c>
      <c r="C656" t="str">
        <f t="shared" si="10"/>
        <v>CAYukon</v>
      </c>
    </row>
    <row r="657" spans="1:3">
      <c r="A657" t="s">
        <v>6700</v>
      </c>
      <c r="B657" t="s">
        <v>6701</v>
      </c>
      <c r="C657" t="str">
        <f t="shared" si="10"/>
        <v>CAAlberta</v>
      </c>
    </row>
    <row r="658" spans="1:3">
      <c r="A658" t="s">
        <v>6700</v>
      </c>
      <c r="B658" t="s">
        <v>6701</v>
      </c>
      <c r="C658" t="str">
        <f t="shared" si="10"/>
        <v>CAAlberta</v>
      </c>
    </row>
    <row r="659" spans="1:3">
      <c r="A659" t="s">
        <v>6702</v>
      </c>
      <c r="B659" t="s">
        <v>6703</v>
      </c>
      <c r="C659" t="str">
        <f t="shared" si="10"/>
        <v>CABritish Columbia</v>
      </c>
    </row>
    <row r="660" spans="1:3">
      <c r="A660" t="s">
        <v>6702</v>
      </c>
      <c r="B660" t="s">
        <v>6704</v>
      </c>
      <c r="C660" t="str">
        <f t="shared" si="10"/>
        <v>CAColombie-Britannique</v>
      </c>
    </row>
    <row r="661" spans="1:3">
      <c r="A661" t="s">
        <v>6705</v>
      </c>
      <c r="B661" t="s">
        <v>6706</v>
      </c>
      <c r="C661" t="str">
        <f t="shared" si="10"/>
        <v>CAManitoba</v>
      </c>
    </row>
    <row r="662" spans="1:3">
      <c r="A662" t="s">
        <v>6705</v>
      </c>
      <c r="B662" t="s">
        <v>6706</v>
      </c>
      <c r="C662" t="str">
        <f t="shared" si="10"/>
        <v>CAManitoba</v>
      </c>
    </row>
    <row r="663" spans="1:3">
      <c r="A663" t="s">
        <v>6707</v>
      </c>
      <c r="B663" t="s">
        <v>6708</v>
      </c>
      <c r="C663" t="str">
        <f t="shared" si="10"/>
        <v>CANew Brunswick</v>
      </c>
    </row>
    <row r="664" spans="1:3">
      <c r="A664" t="s">
        <v>6707</v>
      </c>
      <c r="B664" t="s">
        <v>6709</v>
      </c>
      <c r="C664" t="str">
        <f t="shared" si="10"/>
        <v>CANouveau-Brunswick</v>
      </c>
    </row>
    <row r="665" spans="1:3">
      <c r="A665" t="s">
        <v>6710</v>
      </c>
      <c r="B665" t="s">
        <v>6711</v>
      </c>
      <c r="C665" t="str">
        <f t="shared" si="10"/>
        <v>CANewfoundland and Labrador</v>
      </c>
    </row>
    <row r="666" spans="1:3">
      <c r="A666" t="s">
        <v>6710</v>
      </c>
      <c r="B666" t="s">
        <v>6712</v>
      </c>
      <c r="C666" t="str">
        <f t="shared" si="10"/>
        <v>CATerre-Neuve-et-Labrador</v>
      </c>
    </row>
    <row r="667" spans="1:3">
      <c r="A667" t="s">
        <v>6713</v>
      </c>
      <c r="B667" t="s">
        <v>6714</v>
      </c>
      <c r="C667" t="str">
        <f t="shared" si="10"/>
        <v>CANova Scotia</v>
      </c>
    </row>
    <row r="668" spans="1:3">
      <c r="A668" t="s">
        <v>6713</v>
      </c>
      <c r="B668" t="s">
        <v>6715</v>
      </c>
      <c r="C668" t="str">
        <f t="shared" si="10"/>
        <v>CANouvelle-Écosse</v>
      </c>
    </row>
    <row r="669" spans="1:3">
      <c r="A669" t="s">
        <v>6716</v>
      </c>
      <c r="B669" t="s">
        <v>1242</v>
      </c>
      <c r="C669" t="str">
        <f t="shared" si="10"/>
        <v>CAOntario</v>
      </c>
    </row>
    <row r="670" spans="1:3">
      <c r="A670" t="s">
        <v>6716</v>
      </c>
      <c r="B670" t="s">
        <v>1242</v>
      </c>
      <c r="C670" t="str">
        <f t="shared" si="10"/>
        <v>CAOntario</v>
      </c>
    </row>
    <row r="671" spans="1:3">
      <c r="A671" t="s">
        <v>6717</v>
      </c>
      <c r="B671" t="s">
        <v>6718</v>
      </c>
      <c r="C671" t="str">
        <f t="shared" si="10"/>
        <v>CAPrince Edward Island</v>
      </c>
    </row>
    <row r="672" spans="1:3">
      <c r="A672" t="s">
        <v>6717</v>
      </c>
      <c r="B672" t="s">
        <v>6719</v>
      </c>
      <c r="C672" t="str">
        <f t="shared" si="10"/>
        <v>CAÎle-du-Prince-Édouard</v>
      </c>
    </row>
    <row r="673" spans="1:3">
      <c r="A673" t="s">
        <v>6720</v>
      </c>
      <c r="B673" t="s">
        <v>1278</v>
      </c>
      <c r="C673" t="str">
        <f t="shared" si="10"/>
        <v>CAQuebec</v>
      </c>
    </row>
    <row r="674" spans="1:3">
      <c r="A674" t="s">
        <v>6720</v>
      </c>
      <c r="B674" t="s">
        <v>6721</v>
      </c>
      <c r="C674" t="str">
        <f t="shared" si="10"/>
        <v>CAQuébec</v>
      </c>
    </row>
    <row r="675" spans="1:3">
      <c r="A675" t="s">
        <v>6722</v>
      </c>
      <c r="B675" t="s">
        <v>6723</v>
      </c>
      <c r="C675" t="str">
        <f t="shared" si="10"/>
        <v>CASaskatchewan</v>
      </c>
    </row>
    <row r="676" spans="1:3">
      <c r="A676" t="s">
        <v>6722</v>
      </c>
      <c r="B676" t="s">
        <v>6723</v>
      </c>
      <c r="C676" t="str">
        <f t="shared" si="10"/>
        <v>CASaskatchewan</v>
      </c>
    </row>
    <row r="677" spans="1:3">
      <c r="A677" t="s">
        <v>6724</v>
      </c>
      <c r="B677" t="s">
        <v>6725</v>
      </c>
      <c r="C677" t="str">
        <f t="shared" si="10"/>
        <v>CDKongo Central</v>
      </c>
    </row>
    <row r="678" spans="1:3">
      <c r="A678" t="s">
        <v>6726</v>
      </c>
      <c r="B678" t="s">
        <v>6727</v>
      </c>
      <c r="C678" t="str">
        <f t="shared" si="10"/>
        <v>CDBas-Uélé</v>
      </c>
    </row>
    <row r="679" spans="1:3">
      <c r="A679" t="s">
        <v>6728</v>
      </c>
      <c r="B679" t="s">
        <v>6729</v>
      </c>
      <c r="C679" t="str">
        <f t="shared" si="10"/>
        <v>CDÉquateur</v>
      </c>
    </row>
    <row r="680" spans="1:3">
      <c r="A680" t="s">
        <v>6730</v>
      </c>
      <c r="B680" t="s">
        <v>1807</v>
      </c>
      <c r="C680" t="str">
        <f t="shared" si="10"/>
        <v>CDHaut-Katanga</v>
      </c>
    </row>
    <row r="681" spans="1:3">
      <c r="A681" t="s">
        <v>6731</v>
      </c>
      <c r="B681" t="s">
        <v>6732</v>
      </c>
      <c r="C681" t="str">
        <f t="shared" si="10"/>
        <v>CDHaut-Lomami</v>
      </c>
    </row>
    <row r="682" spans="1:3">
      <c r="A682" t="s">
        <v>6733</v>
      </c>
      <c r="B682" t="s">
        <v>6734</v>
      </c>
      <c r="C682" t="str">
        <f t="shared" si="10"/>
        <v>CDHaut-Uélé</v>
      </c>
    </row>
    <row r="683" spans="1:3">
      <c r="A683" t="s">
        <v>6735</v>
      </c>
      <c r="B683" t="s">
        <v>6736</v>
      </c>
      <c r="C683" t="str">
        <f t="shared" si="10"/>
        <v>CDIturi</v>
      </c>
    </row>
    <row r="684" spans="1:3">
      <c r="A684" t="s">
        <v>6737</v>
      </c>
      <c r="B684" t="s">
        <v>6738</v>
      </c>
      <c r="C684" t="str">
        <f t="shared" si="10"/>
        <v>CDKasaï Central</v>
      </c>
    </row>
    <row r="685" spans="1:3">
      <c r="A685" t="s">
        <v>6739</v>
      </c>
      <c r="B685" t="s">
        <v>6740</v>
      </c>
      <c r="C685" t="str">
        <f t="shared" si="10"/>
        <v>CDKasaï Oriental</v>
      </c>
    </row>
    <row r="686" spans="1:3">
      <c r="A686" t="s">
        <v>6741</v>
      </c>
      <c r="B686" t="s">
        <v>6742</v>
      </c>
      <c r="C686" t="str">
        <f t="shared" si="10"/>
        <v>CDKwango</v>
      </c>
    </row>
    <row r="687" spans="1:3">
      <c r="A687" t="s">
        <v>6743</v>
      </c>
      <c r="B687" t="s">
        <v>6744</v>
      </c>
      <c r="C687" t="str">
        <f t="shared" si="10"/>
        <v>CDKwilu</v>
      </c>
    </row>
    <row r="688" spans="1:3">
      <c r="A688" t="s">
        <v>6745</v>
      </c>
      <c r="B688" t="s">
        <v>6746</v>
      </c>
      <c r="C688" t="str">
        <f t="shared" si="10"/>
        <v>CDKasaï</v>
      </c>
    </row>
    <row r="689" spans="1:3">
      <c r="A689" t="s">
        <v>6747</v>
      </c>
      <c r="B689" t="s">
        <v>6748</v>
      </c>
      <c r="C689" t="str">
        <f t="shared" si="10"/>
        <v>CDLomami</v>
      </c>
    </row>
    <row r="690" spans="1:3">
      <c r="A690" t="s">
        <v>6749</v>
      </c>
      <c r="B690" t="s">
        <v>6750</v>
      </c>
      <c r="C690" t="str">
        <f t="shared" si="10"/>
        <v>CDLualaba</v>
      </c>
    </row>
    <row r="691" spans="1:3">
      <c r="A691" t="s">
        <v>6751</v>
      </c>
      <c r="B691" t="s">
        <v>6752</v>
      </c>
      <c r="C691" t="str">
        <f t="shared" si="10"/>
        <v>CDManiema</v>
      </c>
    </row>
    <row r="692" spans="1:3">
      <c r="A692" t="s">
        <v>6753</v>
      </c>
      <c r="B692" t="s">
        <v>6754</v>
      </c>
      <c r="C692" t="str">
        <f t="shared" si="10"/>
        <v>CDMai-Ndombe</v>
      </c>
    </row>
    <row r="693" spans="1:3">
      <c r="A693" t="s">
        <v>6755</v>
      </c>
      <c r="B693" t="s">
        <v>6756</v>
      </c>
      <c r="C693" t="str">
        <f t="shared" si="10"/>
        <v>CDMongala</v>
      </c>
    </row>
    <row r="694" spans="1:3">
      <c r="A694" t="s">
        <v>6757</v>
      </c>
      <c r="B694" t="s">
        <v>6758</v>
      </c>
      <c r="C694" t="str">
        <f t="shared" si="10"/>
        <v>CDNord-Kivu</v>
      </c>
    </row>
    <row r="695" spans="1:3">
      <c r="A695" t="s">
        <v>6759</v>
      </c>
      <c r="B695" t="s">
        <v>6760</v>
      </c>
      <c r="C695" t="str">
        <f t="shared" si="10"/>
        <v>CDNord-Ubangi</v>
      </c>
    </row>
    <row r="696" spans="1:3">
      <c r="A696" t="s">
        <v>6761</v>
      </c>
      <c r="B696" t="s">
        <v>6762</v>
      </c>
      <c r="C696" t="str">
        <f t="shared" si="10"/>
        <v>CDSankuru</v>
      </c>
    </row>
    <row r="697" spans="1:3">
      <c r="A697" t="s">
        <v>6763</v>
      </c>
      <c r="B697" t="s">
        <v>6764</v>
      </c>
      <c r="C697" t="str">
        <f t="shared" si="10"/>
        <v>CDSud-Kivu</v>
      </c>
    </row>
    <row r="698" spans="1:3">
      <c r="A698" t="s">
        <v>6765</v>
      </c>
      <c r="B698" t="s">
        <v>6766</v>
      </c>
      <c r="C698" t="str">
        <f t="shared" si="10"/>
        <v>CDSud-Ubangi</v>
      </c>
    </row>
    <row r="699" spans="1:3">
      <c r="A699" t="s">
        <v>6767</v>
      </c>
      <c r="B699" t="s">
        <v>6768</v>
      </c>
      <c r="C699" t="str">
        <f t="shared" si="10"/>
        <v>CDTanganyika</v>
      </c>
    </row>
    <row r="700" spans="1:3">
      <c r="A700" t="s">
        <v>6769</v>
      </c>
      <c r="B700" t="s">
        <v>6770</v>
      </c>
      <c r="C700" t="str">
        <f t="shared" si="10"/>
        <v>CDTshopo</v>
      </c>
    </row>
    <row r="701" spans="1:3">
      <c r="A701" t="s">
        <v>6771</v>
      </c>
      <c r="B701" t="s">
        <v>6772</v>
      </c>
      <c r="C701" t="str">
        <f t="shared" si="10"/>
        <v>CDTshuapa</v>
      </c>
    </row>
    <row r="702" spans="1:3">
      <c r="A702" t="s">
        <v>6773</v>
      </c>
      <c r="B702" t="s">
        <v>6774</v>
      </c>
      <c r="C702" t="str">
        <f t="shared" si="10"/>
        <v>CDKinshasa</v>
      </c>
    </row>
    <row r="703" spans="1:3">
      <c r="A703" t="s">
        <v>6775</v>
      </c>
      <c r="B703" t="s">
        <v>6776</v>
      </c>
      <c r="C703" t="str">
        <f t="shared" si="10"/>
        <v>CFGribingui</v>
      </c>
    </row>
    <row r="704" spans="1:3">
      <c r="A704" t="s">
        <v>6775</v>
      </c>
      <c r="B704" t="s">
        <v>6777</v>
      </c>
      <c r="C704" t="str">
        <f t="shared" si="10"/>
        <v>CFGïrïbïngï</v>
      </c>
    </row>
    <row r="705" spans="1:3">
      <c r="A705" t="s">
        <v>6778</v>
      </c>
      <c r="B705" t="s">
        <v>6779</v>
      </c>
      <c r="C705" t="str">
        <f t="shared" si="10"/>
        <v>CFSangha</v>
      </c>
    </row>
    <row r="706" spans="1:3">
      <c r="A706" t="s">
        <v>6778</v>
      </c>
      <c r="B706" t="s">
        <v>6780</v>
      </c>
      <c r="C706" t="str">
        <f t="shared" si="10"/>
        <v>CFSangä</v>
      </c>
    </row>
    <row r="707" spans="1:3">
      <c r="A707" t="s">
        <v>6781</v>
      </c>
      <c r="B707" t="s">
        <v>6782</v>
      </c>
      <c r="C707" t="str">
        <f t="shared" ref="C707:C770" si="11">LEFT(A707,2)&amp;B707</f>
        <v>CFOuham</v>
      </c>
    </row>
    <row r="708" spans="1:3">
      <c r="A708" t="s">
        <v>6781</v>
      </c>
      <c r="B708" t="s">
        <v>6783</v>
      </c>
      <c r="C708" t="str">
        <f t="shared" si="11"/>
        <v>CFWâmo</v>
      </c>
    </row>
    <row r="709" spans="1:3">
      <c r="A709" t="s">
        <v>6784</v>
      </c>
      <c r="B709" t="s">
        <v>6785</v>
      </c>
      <c r="C709" t="str">
        <f t="shared" si="11"/>
        <v>CFBamingui-Bangoran</v>
      </c>
    </row>
    <row r="710" spans="1:3">
      <c r="A710" t="s">
        <v>6784</v>
      </c>
      <c r="B710" t="s">
        <v>6786</v>
      </c>
      <c r="C710" t="str">
        <f t="shared" si="11"/>
        <v>CFBamïngï-Bangoran</v>
      </c>
    </row>
    <row r="711" spans="1:3">
      <c r="A711" t="s">
        <v>6787</v>
      </c>
      <c r="B711" t="s">
        <v>6788</v>
      </c>
      <c r="C711" t="str">
        <f t="shared" si="11"/>
        <v>CFBasse-Kotto</v>
      </c>
    </row>
    <row r="712" spans="1:3">
      <c r="A712" t="s">
        <v>6787</v>
      </c>
      <c r="B712" t="s">
        <v>6789</v>
      </c>
      <c r="C712" t="str">
        <f t="shared" si="11"/>
        <v>CFDo-Kötö</v>
      </c>
    </row>
    <row r="713" spans="1:3">
      <c r="A713" t="s">
        <v>6790</v>
      </c>
      <c r="B713" t="s">
        <v>6791</v>
      </c>
      <c r="C713" t="str">
        <f t="shared" si="11"/>
        <v>CFHaute-Kotto</v>
      </c>
    </row>
    <row r="714" spans="1:3">
      <c r="A714" t="s">
        <v>6790</v>
      </c>
      <c r="B714" t="s">
        <v>6792</v>
      </c>
      <c r="C714" t="str">
        <f t="shared" si="11"/>
        <v>CFTö-Kötö</v>
      </c>
    </row>
    <row r="715" spans="1:3">
      <c r="A715" t="s">
        <v>6793</v>
      </c>
      <c r="B715" t="s">
        <v>6794</v>
      </c>
      <c r="C715" t="str">
        <f t="shared" si="11"/>
        <v>CFHaut-Mbomou</v>
      </c>
    </row>
    <row r="716" spans="1:3">
      <c r="A716" t="s">
        <v>6793</v>
      </c>
      <c r="B716" t="s">
        <v>6795</v>
      </c>
      <c r="C716" t="str">
        <f t="shared" si="11"/>
        <v>CFTö-Mbömü</v>
      </c>
    </row>
    <row r="717" spans="1:3">
      <c r="A717" t="s">
        <v>6796</v>
      </c>
      <c r="B717" t="s">
        <v>6797</v>
      </c>
      <c r="C717" t="str">
        <f t="shared" si="11"/>
        <v>CFHaute-Sangha / Mambéré-Kadéï</v>
      </c>
    </row>
    <row r="718" spans="1:3">
      <c r="A718" t="s">
        <v>6796</v>
      </c>
      <c r="B718" t="s">
        <v>6798</v>
      </c>
      <c r="C718" t="str">
        <f t="shared" si="11"/>
        <v>CFTö-Sangä / Mbaere-Kadeï</v>
      </c>
    </row>
    <row r="719" spans="1:3">
      <c r="A719" t="s">
        <v>6799</v>
      </c>
      <c r="B719" t="s">
        <v>6800</v>
      </c>
      <c r="C719" t="str">
        <f t="shared" si="11"/>
        <v>CFKémo-Gribingui</v>
      </c>
    </row>
    <row r="720" spans="1:3">
      <c r="A720" t="s">
        <v>6799</v>
      </c>
      <c r="B720" t="s">
        <v>6801</v>
      </c>
      <c r="C720" t="str">
        <f t="shared" si="11"/>
        <v>CFKemö-Gïrïbïngï</v>
      </c>
    </row>
    <row r="721" spans="1:3">
      <c r="A721" t="s">
        <v>6802</v>
      </c>
      <c r="B721" t="s">
        <v>6803</v>
      </c>
      <c r="C721" t="str">
        <f t="shared" si="11"/>
        <v>CFLobaye</v>
      </c>
    </row>
    <row r="722" spans="1:3">
      <c r="A722" t="s">
        <v>6802</v>
      </c>
      <c r="B722" t="s">
        <v>6804</v>
      </c>
      <c r="C722" t="str">
        <f t="shared" si="11"/>
        <v>CFLobâye</v>
      </c>
    </row>
    <row r="723" spans="1:3">
      <c r="A723" t="s">
        <v>6805</v>
      </c>
      <c r="B723" t="s">
        <v>6806</v>
      </c>
      <c r="C723" t="str">
        <f t="shared" si="11"/>
        <v>CFMbomou</v>
      </c>
    </row>
    <row r="724" spans="1:3">
      <c r="A724" t="s">
        <v>6805</v>
      </c>
      <c r="B724" t="s">
        <v>6807</v>
      </c>
      <c r="C724" t="str">
        <f t="shared" si="11"/>
        <v>CFMbömü</v>
      </c>
    </row>
    <row r="725" spans="1:3">
      <c r="A725" t="s">
        <v>6808</v>
      </c>
      <c r="B725" t="s">
        <v>6809</v>
      </c>
      <c r="C725" t="str">
        <f t="shared" si="11"/>
        <v>CFOmbella-Mpoko</v>
      </c>
    </row>
    <row r="726" spans="1:3">
      <c r="A726" t="s">
        <v>6808</v>
      </c>
      <c r="B726" t="s">
        <v>6810</v>
      </c>
      <c r="C726" t="str">
        <f t="shared" si="11"/>
        <v>CFÖmbëlä-Pökö</v>
      </c>
    </row>
    <row r="727" spans="1:3">
      <c r="A727" t="s">
        <v>6811</v>
      </c>
      <c r="B727" t="s">
        <v>6812</v>
      </c>
      <c r="C727" t="str">
        <f t="shared" si="11"/>
        <v>CFNana-Mambéré</v>
      </c>
    </row>
    <row r="728" spans="1:3">
      <c r="A728" t="s">
        <v>6811</v>
      </c>
      <c r="B728" t="s">
        <v>6813</v>
      </c>
      <c r="C728" t="str">
        <f t="shared" si="11"/>
        <v>CFNanä-Mbaere</v>
      </c>
    </row>
    <row r="729" spans="1:3">
      <c r="A729" t="s">
        <v>6814</v>
      </c>
      <c r="B729" t="s">
        <v>6815</v>
      </c>
      <c r="C729" t="str">
        <f t="shared" si="11"/>
        <v>CFOuham-Pendé</v>
      </c>
    </row>
    <row r="730" spans="1:3">
      <c r="A730" t="s">
        <v>6814</v>
      </c>
      <c r="B730" t="s">
        <v>6816</v>
      </c>
      <c r="C730" t="str">
        <f t="shared" si="11"/>
        <v>CFWâmo-Pendë</v>
      </c>
    </row>
    <row r="731" spans="1:3">
      <c r="A731" t="s">
        <v>6817</v>
      </c>
      <c r="B731" t="s">
        <v>6818</v>
      </c>
      <c r="C731" t="str">
        <f t="shared" si="11"/>
        <v>CFOuaka</v>
      </c>
    </row>
    <row r="732" spans="1:3">
      <c r="A732" t="s">
        <v>6817</v>
      </c>
      <c r="B732" t="s">
        <v>6819</v>
      </c>
      <c r="C732" t="str">
        <f t="shared" si="11"/>
        <v>CFWäkä</v>
      </c>
    </row>
    <row r="733" spans="1:3">
      <c r="A733" t="s">
        <v>6820</v>
      </c>
      <c r="B733" t="s">
        <v>6821</v>
      </c>
      <c r="C733" t="str">
        <f t="shared" si="11"/>
        <v>CFVakaga</v>
      </c>
    </row>
    <row r="734" spans="1:3">
      <c r="A734" t="s">
        <v>6820</v>
      </c>
      <c r="B734" t="s">
        <v>6821</v>
      </c>
      <c r="C734" t="str">
        <f t="shared" si="11"/>
        <v>CFVakaga</v>
      </c>
    </row>
    <row r="735" spans="1:3">
      <c r="A735" t="s">
        <v>6822</v>
      </c>
      <c r="B735" t="s">
        <v>6823</v>
      </c>
      <c r="C735" t="str">
        <f t="shared" si="11"/>
        <v>CFBangui</v>
      </c>
    </row>
    <row r="736" spans="1:3">
      <c r="A736" t="s">
        <v>6822</v>
      </c>
      <c r="B736" t="s">
        <v>6824</v>
      </c>
      <c r="C736" t="str">
        <f t="shared" si="11"/>
        <v>CFBangî</v>
      </c>
    </row>
    <row r="737" spans="1:3">
      <c r="A737" t="s">
        <v>6825</v>
      </c>
      <c r="B737" t="s">
        <v>6826</v>
      </c>
      <c r="C737" t="str">
        <f t="shared" si="11"/>
        <v>CGBouenza</v>
      </c>
    </row>
    <row r="738" spans="1:3">
      <c r="A738" t="s">
        <v>6827</v>
      </c>
      <c r="B738" t="s">
        <v>6828</v>
      </c>
      <c r="C738" t="str">
        <f t="shared" si="11"/>
        <v>CGPool</v>
      </c>
    </row>
    <row r="739" spans="1:3">
      <c r="A739" t="s">
        <v>6829</v>
      </c>
      <c r="B739" t="s">
        <v>6779</v>
      </c>
      <c r="C739" t="str">
        <f t="shared" si="11"/>
        <v>CGSangha</v>
      </c>
    </row>
    <row r="740" spans="1:3">
      <c r="A740" t="s">
        <v>6830</v>
      </c>
      <c r="B740" t="s">
        <v>6831</v>
      </c>
      <c r="C740" t="str">
        <f t="shared" si="11"/>
        <v>CGPlateaux</v>
      </c>
    </row>
    <row r="741" spans="1:3">
      <c r="A741" t="s">
        <v>6832</v>
      </c>
      <c r="B741" t="s">
        <v>6833</v>
      </c>
      <c r="C741" t="str">
        <f t="shared" si="11"/>
        <v>CGCuvette-Ouest</v>
      </c>
    </row>
    <row r="742" spans="1:3">
      <c r="A742" t="s">
        <v>6834</v>
      </c>
      <c r="B742" t="s">
        <v>6835</v>
      </c>
      <c r="C742" t="str">
        <f t="shared" si="11"/>
        <v>CGPointe-Noire</v>
      </c>
    </row>
    <row r="743" spans="1:3">
      <c r="A743" t="s">
        <v>6836</v>
      </c>
      <c r="B743" t="s">
        <v>6837</v>
      </c>
      <c r="C743" t="str">
        <f t="shared" si="11"/>
        <v>CGLékoumou</v>
      </c>
    </row>
    <row r="744" spans="1:3">
      <c r="A744" t="s">
        <v>6838</v>
      </c>
      <c r="B744" t="s">
        <v>6839</v>
      </c>
      <c r="C744" t="str">
        <f t="shared" si="11"/>
        <v>CGKouilou</v>
      </c>
    </row>
    <row r="745" spans="1:3">
      <c r="A745" t="s">
        <v>6840</v>
      </c>
      <c r="B745" t="s">
        <v>6841</v>
      </c>
      <c r="C745" t="str">
        <f t="shared" si="11"/>
        <v>CGLikouala</v>
      </c>
    </row>
    <row r="746" spans="1:3">
      <c r="A746" t="s">
        <v>6842</v>
      </c>
      <c r="B746" t="s">
        <v>6843</v>
      </c>
      <c r="C746" t="str">
        <f t="shared" si="11"/>
        <v>CGCuvette</v>
      </c>
    </row>
    <row r="747" spans="1:3">
      <c r="A747" t="s">
        <v>6844</v>
      </c>
      <c r="B747" t="s">
        <v>6845</v>
      </c>
      <c r="C747" t="str">
        <f t="shared" si="11"/>
        <v>CGNiari</v>
      </c>
    </row>
    <row r="748" spans="1:3">
      <c r="A748" t="s">
        <v>6846</v>
      </c>
      <c r="B748" t="s">
        <v>6847</v>
      </c>
      <c r="C748" t="str">
        <f t="shared" si="11"/>
        <v>CGBrazzaville</v>
      </c>
    </row>
    <row r="749" spans="1:3">
      <c r="A749" t="s">
        <v>6848</v>
      </c>
      <c r="B749" t="s">
        <v>6849</v>
      </c>
      <c r="C749" t="str">
        <f t="shared" si="11"/>
        <v>CHAargau</v>
      </c>
    </row>
    <row r="750" spans="1:3">
      <c r="A750" t="s">
        <v>6850</v>
      </c>
      <c r="B750" t="s">
        <v>6851</v>
      </c>
      <c r="C750" t="str">
        <f t="shared" si="11"/>
        <v>CHAppenzell Innerrhoden</v>
      </c>
    </row>
    <row r="751" spans="1:3">
      <c r="A751" t="s">
        <v>6852</v>
      </c>
      <c r="B751" t="s">
        <v>6853</v>
      </c>
      <c r="C751" t="str">
        <f t="shared" si="11"/>
        <v>CHAppenzell Ausserrhoden</v>
      </c>
    </row>
    <row r="752" spans="1:3">
      <c r="A752" t="s">
        <v>6854</v>
      </c>
      <c r="B752" t="s">
        <v>1281</v>
      </c>
      <c r="C752" t="str">
        <f t="shared" si="11"/>
        <v>CHBern</v>
      </c>
    </row>
    <row r="753" spans="1:3">
      <c r="A753" t="s">
        <v>6854</v>
      </c>
      <c r="B753" t="s">
        <v>6855</v>
      </c>
      <c r="C753" t="str">
        <f t="shared" si="11"/>
        <v>CHBerne</v>
      </c>
    </row>
    <row r="754" spans="1:3">
      <c r="A754" t="s">
        <v>6856</v>
      </c>
      <c r="B754" t="s">
        <v>6857</v>
      </c>
      <c r="C754" t="str">
        <f t="shared" si="11"/>
        <v>CHBasel-Landschaft</v>
      </c>
    </row>
    <row r="755" spans="1:3">
      <c r="A755" t="s">
        <v>6858</v>
      </c>
      <c r="B755" t="s">
        <v>6859</v>
      </c>
      <c r="C755" t="str">
        <f t="shared" si="11"/>
        <v>CHBasel-Stadt</v>
      </c>
    </row>
    <row r="756" spans="1:3">
      <c r="A756" t="s">
        <v>6860</v>
      </c>
      <c r="B756" t="s">
        <v>6861</v>
      </c>
      <c r="C756" t="str">
        <f t="shared" si="11"/>
        <v>CHFreiburg</v>
      </c>
    </row>
    <row r="757" spans="1:3">
      <c r="A757" t="s">
        <v>6860</v>
      </c>
      <c r="B757" t="s">
        <v>6862</v>
      </c>
      <c r="C757" t="str">
        <f t="shared" si="11"/>
        <v>CHFribourg</v>
      </c>
    </row>
    <row r="758" spans="1:3">
      <c r="A758" t="s">
        <v>6863</v>
      </c>
      <c r="B758" t="s">
        <v>1473</v>
      </c>
      <c r="C758" t="str">
        <f t="shared" si="11"/>
        <v>CHGenève</v>
      </c>
    </row>
    <row r="759" spans="1:3">
      <c r="A759" t="s">
        <v>6864</v>
      </c>
      <c r="B759" t="s">
        <v>6865</v>
      </c>
      <c r="C759" t="str">
        <f t="shared" si="11"/>
        <v>CHGlarus</v>
      </c>
    </row>
    <row r="760" spans="1:3">
      <c r="A760" t="s">
        <v>6866</v>
      </c>
      <c r="B760" t="s">
        <v>6867</v>
      </c>
      <c r="C760" t="str">
        <f t="shared" si="11"/>
        <v>CHGraubünden</v>
      </c>
    </row>
    <row r="761" spans="1:3">
      <c r="A761" t="s">
        <v>6866</v>
      </c>
      <c r="B761" t="s">
        <v>6868</v>
      </c>
      <c r="C761" t="str">
        <f t="shared" si="11"/>
        <v>CHGrisons</v>
      </c>
    </row>
    <row r="762" spans="1:3">
      <c r="A762" t="s">
        <v>6866</v>
      </c>
      <c r="B762" t="s">
        <v>6869</v>
      </c>
      <c r="C762" t="str">
        <f t="shared" si="11"/>
        <v>CHGrigioni</v>
      </c>
    </row>
    <row r="763" spans="1:3">
      <c r="A763" t="s">
        <v>6866</v>
      </c>
      <c r="B763" t="s">
        <v>6870</v>
      </c>
      <c r="C763" t="str">
        <f t="shared" si="11"/>
        <v>CHGrischun</v>
      </c>
    </row>
    <row r="764" spans="1:3">
      <c r="A764" t="s">
        <v>6871</v>
      </c>
      <c r="B764" t="s">
        <v>6872</v>
      </c>
      <c r="C764" t="str">
        <f t="shared" si="11"/>
        <v>CHJura</v>
      </c>
    </row>
    <row r="765" spans="1:3">
      <c r="A765" t="s">
        <v>6873</v>
      </c>
      <c r="B765" t="s">
        <v>6874</v>
      </c>
      <c r="C765" t="str">
        <f t="shared" si="11"/>
        <v>CHLuzern</v>
      </c>
    </row>
    <row r="766" spans="1:3">
      <c r="A766" t="s">
        <v>6875</v>
      </c>
      <c r="B766" t="s">
        <v>1459</v>
      </c>
      <c r="C766" t="str">
        <f t="shared" si="11"/>
        <v>CHNeuchâtel</v>
      </c>
    </row>
    <row r="767" spans="1:3">
      <c r="A767" t="s">
        <v>6876</v>
      </c>
      <c r="B767" t="s">
        <v>6877</v>
      </c>
      <c r="C767" t="str">
        <f t="shared" si="11"/>
        <v>CHNidwalden</v>
      </c>
    </row>
    <row r="768" spans="1:3">
      <c r="A768" t="s">
        <v>6878</v>
      </c>
      <c r="B768" t="s">
        <v>6879</v>
      </c>
      <c r="C768" t="str">
        <f t="shared" si="11"/>
        <v>CHObwalden</v>
      </c>
    </row>
    <row r="769" spans="1:3">
      <c r="A769" t="s">
        <v>6880</v>
      </c>
      <c r="B769" t="s">
        <v>6881</v>
      </c>
      <c r="C769" t="str">
        <f t="shared" si="11"/>
        <v>CHSankt Gallen</v>
      </c>
    </row>
    <row r="770" spans="1:3">
      <c r="A770" t="s">
        <v>6882</v>
      </c>
      <c r="B770" t="s">
        <v>6883</v>
      </c>
      <c r="C770" t="str">
        <f t="shared" si="11"/>
        <v>CHSchaffhausen</v>
      </c>
    </row>
    <row r="771" spans="1:3">
      <c r="A771" t="s">
        <v>6884</v>
      </c>
      <c r="B771" t="s">
        <v>6885</v>
      </c>
      <c r="C771" t="str">
        <f t="shared" ref="C771:C834" si="12">LEFT(A771,2)&amp;B771</f>
        <v>CHSolothurn</v>
      </c>
    </row>
    <row r="772" spans="1:3">
      <c r="A772" t="s">
        <v>6886</v>
      </c>
      <c r="B772" t="s">
        <v>6887</v>
      </c>
      <c r="C772" t="str">
        <f t="shared" si="12"/>
        <v>CHSchwyz</v>
      </c>
    </row>
    <row r="773" spans="1:3">
      <c r="A773" t="s">
        <v>6888</v>
      </c>
      <c r="B773" t="s">
        <v>6889</v>
      </c>
      <c r="C773" t="str">
        <f t="shared" si="12"/>
        <v>CHThurgau</v>
      </c>
    </row>
    <row r="774" spans="1:3">
      <c r="A774" t="s">
        <v>6890</v>
      </c>
      <c r="B774" t="s">
        <v>1239</v>
      </c>
      <c r="C774" t="str">
        <f t="shared" si="12"/>
        <v>CHTicino</v>
      </c>
    </row>
    <row r="775" spans="1:3">
      <c r="A775" t="s">
        <v>6891</v>
      </c>
      <c r="B775" t="s">
        <v>6892</v>
      </c>
      <c r="C775" t="str">
        <f t="shared" si="12"/>
        <v>CHUri</v>
      </c>
    </row>
    <row r="776" spans="1:3">
      <c r="A776" t="s">
        <v>6893</v>
      </c>
      <c r="B776" t="s">
        <v>6894</v>
      </c>
      <c r="C776" t="str">
        <f t="shared" si="12"/>
        <v>CHVaud</v>
      </c>
    </row>
    <row r="777" spans="1:3">
      <c r="A777" t="s">
        <v>6895</v>
      </c>
      <c r="B777" t="s">
        <v>6896</v>
      </c>
      <c r="C777" t="str">
        <f t="shared" si="12"/>
        <v>CHWallis</v>
      </c>
    </row>
    <row r="778" spans="1:3">
      <c r="A778" t="s">
        <v>6895</v>
      </c>
      <c r="B778" t="s">
        <v>6897</v>
      </c>
      <c r="C778" t="str">
        <f t="shared" si="12"/>
        <v>CHValais</v>
      </c>
    </row>
    <row r="779" spans="1:3">
      <c r="A779" t="s">
        <v>6898</v>
      </c>
      <c r="B779" t="s">
        <v>6899</v>
      </c>
      <c r="C779" t="str">
        <f t="shared" si="12"/>
        <v>CHZug</v>
      </c>
    </row>
    <row r="780" spans="1:3">
      <c r="A780" t="s">
        <v>6900</v>
      </c>
      <c r="B780" t="s">
        <v>6901</v>
      </c>
      <c r="C780" t="str">
        <f t="shared" si="12"/>
        <v>CHZürich</v>
      </c>
    </row>
    <row r="781" spans="1:3">
      <c r="A781" t="s">
        <v>6902</v>
      </c>
      <c r="B781" t="s">
        <v>6903</v>
      </c>
      <c r="C781" t="str">
        <f t="shared" si="12"/>
        <v>CIAbidjan</v>
      </c>
    </row>
    <row r="782" spans="1:3">
      <c r="A782" t="s">
        <v>6904</v>
      </c>
      <c r="B782" t="s">
        <v>6905</v>
      </c>
      <c r="C782" t="str">
        <f t="shared" si="12"/>
        <v>CIYamoussoukro</v>
      </c>
    </row>
    <row r="783" spans="1:3">
      <c r="A783" t="s">
        <v>6906</v>
      </c>
      <c r="B783" t="s">
        <v>6907</v>
      </c>
      <c r="C783" t="str">
        <f t="shared" si="12"/>
        <v>CIBas-Sassandra</v>
      </c>
    </row>
    <row r="784" spans="1:3">
      <c r="A784" t="s">
        <v>6908</v>
      </c>
      <c r="B784" t="s">
        <v>6209</v>
      </c>
      <c r="C784" t="str">
        <f t="shared" si="12"/>
        <v>CIComoé</v>
      </c>
    </row>
    <row r="785" spans="1:3">
      <c r="A785" t="s">
        <v>6909</v>
      </c>
      <c r="B785" t="s">
        <v>6910</v>
      </c>
      <c r="C785" t="str">
        <f t="shared" si="12"/>
        <v>CIDenguélé</v>
      </c>
    </row>
    <row r="786" spans="1:3">
      <c r="A786" t="s">
        <v>6911</v>
      </c>
      <c r="B786" t="s">
        <v>6912</v>
      </c>
      <c r="C786" t="str">
        <f t="shared" si="12"/>
        <v>CIGôh-Djiboua</v>
      </c>
    </row>
    <row r="787" spans="1:3">
      <c r="A787" t="s">
        <v>6913</v>
      </c>
      <c r="B787" t="s">
        <v>6914</v>
      </c>
      <c r="C787" t="str">
        <f t="shared" si="12"/>
        <v>CILacs</v>
      </c>
    </row>
    <row r="788" spans="1:3">
      <c r="A788" t="s">
        <v>6915</v>
      </c>
      <c r="B788" t="s">
        <v>6916</v>
      </c>
      <c r="C788" t="str">
        <f t="shared" si="12"/>
        <v>CILagunes</v>
      </c>
    </row>
    <row r="789" spans="1:3">
      <c r="A789" t="s">
        <v>6917</v>
      </c>
      <c r="B789" t="s">
        <v>6918</v>
      </c>
      <c r="C789" t="str">
        <f t="shared" si="12"/>
        <v>CIMontagnes</v>
      </c>
    </row>
    <row r="790" spans="1:3">
      <c r="A790" t="s">
        <v>6919</v>
      </c>
      <c r="B790" t="s">
        <v>6920</v>
      </c>
      <c r="C790" t="str">
        <f t="shared" si="12"/>
        <v>CISassandra-Marahoué</v>
      </c>
    </row>
    <row r="791" spans="1:3">
      <c r="A791" t="s">
        <v>6921</v>
      </c>
      <c r="B791" t="s">
        <v>6922</v>
      </c>
      <c r="C791" t="str">
        <f t="shared" si="12"/>
        <v>CISavanes</v>
      </c>
    </row>
    <row r="792" spans="1:3">
      <c r="A792" t="s">
        <v>6923</v>
      </c>
      <c r="B792" t="s">
        <v>6924</v>
      </c>
      <c r="C792" t="str">
        <f t="shared" si="12"/>
        <v>CIVallée du Bandama</v>
      </c>
    </row>
    <row r="793" spans="1:3">
      <c r="A793" t="s">
        <v>6925</v>
      </c>
      <c r="B793" t="s">
        <v>6926</v>
      </c>
      <c r="C793" t="str">
        <f t="shared" si="12"/>
        <v>CIWoroba</v>
      </c>
    </row>
    <row r="794" spans="1:3">
      <c r="A794" t="s">
        <v>6927</v>
      </c>
      <c r="B794" t="s">
        <v>6928</v>
      </c>
      <c r="C794" t="str">
        <f t="shared" si="12"/>
        <v>CIZanzan</v>
      </c>
    </row>
    <row r="795" spans="1:3">
      <c r="A795" t="s">
        <v>6929</v>
      </c>
      <c r="B795" t="s">
        <v>6930</v>
      </c>
      <c r="C795" t="str">
        <f t="shared" si="12"/>
        <v>CLAisén del General Carlos Ibañez del Campo</v>
      </c>
    </row>
    <row r="796" spans="1:3">
      <c r="A796" t="s">
        <v>6931</v>
      </c>
      <c r="B796" t="s">
        <v>1508</v>
      </c>
      <c r="C796" t="str">
        <f t="shared" si="12"/>
        <v>CLAntofagasta</v>
      </c>
    </row>
    <row r="797" spans="1:3">
      <c r="A797" t="s">
        <v>6932</v>
      </c>
      <c r="B797" t="s">
        <v>6933</v>
      </c>
      <c r="C797" t="str">
        <f t="shared" si="12"/>
        <v>CLArica y Parinacota</v>
      </c>
    </row>
    <row r="798" spans="1:3">
      <c r="A798" t="s">
        <v>6934</v>
      </c>
      <c r="B798" t="s">
        <v>6935</v>
      </c>
      <c r="C798" t="str">
        <f t="shared" si="12"/>
        <v>CLLa Araucanía</v>
      </c>
    </row>
    <row r="799" spans="1:3">
      <c r="A799" t="s">
        <v>6936</v>
      </c>
      <c r="B799" t="s">
        <v>6937</v>
      </c>
      <c r="C799" t="str">
        <f t="shared" si="12"/>
        <v>CLAtacama</v>
      </c>
    </row>
    <row r="800" spans="1:3">
      <c r="A800" t="s">
        <v>6938</v>
      </c>
      <c r="B800" t="s">
        <v>6939</v>
      </c>
      <c r="C800" t="str">
        <f t="shared" si="12"/>
        <v>CLBiobío</v>
      </c>
    </row>
    <row r="801" spans="1:3">
      <c r="A801" t="s">
        <v>6940</v>
      </c>
      <c r="B801" t="s">
        <v>6941</v>
      </c>
      <c r="C801" t="str">
        <f t="shared" si="12"/>
        <v>CLCoquimbo</v>
      </c>
    </row>
    <row r="802" spans="1:3">
      <c r="A802" t="s">
        <v>6942</v>
      </c>
      <c r="B802" t="s">
        <v>6943</v>
      </c>
      <c r="C802" t="str">
        <f t="shared" si="12"/>
        <v>CLLibertador General Bernardo O'Higgins</v>
      </c>
    </row>
    <row r="803" spans="1:3">
      <c r="A803" t="s">
        <v>6944</v>
      </c>
      <c r="B803" t="s">
        <v>6945</v>
      </c>
      <c r="C803" t="str">
        <f t="shared" si="12"/>
        <v>CLLos Lagos</v>
      </c>
    </row>
    <row r="804" spans="1:3">
      <c r="A804" t="s">
        <v>6946</v>
      </c>
      <c r="B804" t="s">
        <v>6947</v>
      </c>
      <c r="C804" t="str">
        <f t="shared" si="12"/>
        <v>CLLos Ríos</v>
      </c>
    </row>
    <row r="805" spans="1:3">
      <c r="A805" t="s">
        <v>6948</v>
      </c>
      <c r="B805" t="s">
        <v>6949</v>
      </c>
      <c r="C805" t="str">
        <f t="shared" si="12"/>
        <v>CLMagallanes</v>
      </c>
    </row>
    <row r="806" spans="1:3">
      <c r="A806" t="s">
        <v>6950</v>
      </c>
      <c r="B806" t="s">
        <v>6951</v>
      </c>
      <c r="C806" t="str">
        <f t="shared" si="12"/>
        <v>CLMaule</v>
      </c>
    </row>
    <row r="807" spans="1:3">
      <c r="A807" t="s">
        <v>6952</v>
      </c>
      <c r="B807" t="s">
        <v>6953</v>
      </c>
      <c r="C807" t="str">
        <f t="shared" si="12"/>
        <v>CLÑuble</v>
      </c>
    </row>
    <row r="808" spans="1:3">
      <c r="A808" t="s">
        <v>6954</v>
      </c>
      <c r="B808" t="s">
        <v>6955</v>
      </c>
      <c r="C808" t="str">
        <f t="shared" si="12"/>
        <v>CLRegión Metropolitana de Santiago</v>
      </c>
    </row>
    <row r="809" spans="1:3">
      <c r="A809" t="s">
        <v>6956</v>
      </c>
      <c r="B809" t="s">
        <v>6957</v>
      </c>
      <c r="C809" t="str">
        <f t="shared" si="12"/>
        <v>CLTarapacá</v>
      </c>
    </row>
    <row r="810" spans="1:3">
      <c r="A810" t="s">
        <v>6958</v>
      </c>
      <c r="B810" t="s">
        <v>6959</v>
      </c>
      <c r="C810" t="str">
        <f t="shared" si="12"/>
        <v>CLValparaíso</v>
      </c>
    </row>
    <row r="811" spans="1:3">
      <c r="A811" t="s">
        <v>6960</v>
      </c>
      <c r="B811" t="s">
        <v>6961</v>
      </c>
      <c r="C811" t="str">
        <f t="shared" si="12"/>
        <v>CMAdamaoua</v>
      </c>
    </row>
    <row r="812" spans="1:3">
      <c r="A812" t="s">
        <v>6960</v>
      </c>
      <c r="B812" t="s">
        <v>6961</v>
      </c>
      <c r="C812" t="str">
        <f t="shared" si="12"/>
        <v>CMAdamaoua</v>
      </c>
    </row>
    <row r="813" spans="1:3">
      <c r="A813" t="s">
        <v>6962</v>
      </c>
      <c r="B813" t="s">
        <v>6213</v>
      </c>
      <c r="C813" t="str">
        <f t="shared" si="12"/>
        <v>CMCentre</v>
      </c>
    </row>
    <row r="814" spans="1:3">
      <c r="A814" t="s">
        <v>6962</v>
      </c>
      <c r="B814" t="s">
        <v>6213</v>
      </c>
      <c r="C814" t="str">
        <f t="shared" si="12"/>
        <v>CMCentre</v>
      </c>
    </row>
    <row r="815" spans="1:3">
      <c r="A815" t="s">
        <v>6963</v>
      </c>
      <c r="B815" t="s">
        <v>6964</v>
      </c>
      <c r="C815" t="str">
        <f t="shared" si="12"/>
        <v>CMFar North</v>
      </c>
    </row>
    <row r="816" spans="1:3">
      <c r="A816" t="s">
        <v>6963</v>
      </c>
      <c r="B816" t="s">
        <v>6965</v>
      </c>
      <c r="C816" t="str">
        <f t="shared" si="12"/>
        <v>CMExtrême-Nord</v>
      </c>
    </row>
    <row r="817" spans="1:3">
      <c r="A817" t="s">
        <v>6966</v>
      </c>
      <c r="B817" t="s">
        <v>6967</v>
      </c>
      <c r="C817" t="str">
        <f t="shared" si="12"/>
        <v>CMEast</v>
      </c>
    </row>
    <row r="818" spans="1:3">
      <c r="A818" t="s">
        <v>6966</v>
      </c>
      <c r="B818" t="s">
        <v>6251</v>
      </c>
      <c r="C818" t="str">
        <f t="shared" si="12"/>
        <v>CMEst</v>
      </c>
    </row>
    <row r="819" spans="1:3">
      <c r="A819" t="s">
        <v>6968</v>
      </c>
      <c r="B819" t="s">
        <v>6423</v>
      </c>
      <c r="C819" t="str">
        <f t="shared" si="12"/>
        <v>CMLittoral</v>
      </c>
    </row>
    <row r="820" spans="1:3">
      <c r="A820" t="s">
        <v>6968</v>
      </c>
      <c r="B820" t="s">
        <v>6423</v>
      </c>
      <c r="C820" t="str">
        <f t="shared" si="12"/>
        <v>CMLittoral</v>
      </c>
    </row>
    <row r="821" spans="1:3">
      <c r="A821" t="s">
        <v>6969</v>
      </c>
      <c r="B821" t="s">
        <v>6970</v>
      </c>
      <c r="C821" t="str">
        <f t="shared" si="12"/>
        <v>CMNorth</v>
      </c>
    </row>
    <row r="822" spans="1:3">
      <c r="A822" t="s">
        <v>6969</v>
      </c>
      <c r="B822" t="s">
        <v>6271</v>
      </c>
      <c r="C822" t="str">
        <f t="shared" si="12"/>
        <v>CMNord</v>
      </c>
    </row>
    <row r="823" spans="1:3">
      <c r="A823" t="s">
        <v>6971</v>
      </c>
      <c r="B823" t="s">
        <v>6972</v>
      </c>
      <c r="C823" t="str">
        <f t="shared" si="12"/>
        <v>CMNorth-West</v>
      </c>
    </row>
    <row r="824" spans="1:3">
      <c r="A824" t="s">
        <v>6971</v>
      </c>
      <c r="B824" t="s">
        <v>6973</v>
      </c>
      <c r="C824" t="str">
        <f t="shared" si="12"/>
        <v>CMNord-Ouest</v>
      </c>
    </row>
    <row r="825" spans="1:3">
      <c r="A825" t="s">
        <v>6974</v>
      </c>
      <c r="B825" t="s">
        <v>6975</v>
      </c>
      <c r="C825" t="str">
        <f t="shared" si="12"/>
        <v>CMWest</v>
      </c>
    </row>
    <row r="826" spans="1:3">
      <c r="A826" t="s">
        <v>6974</v>
      </c>
      <c r="B826" t="s">
        <v>6976</v>
      </c>
      <c r="C826" t="str">
        <f t="shared" si="12"/>
        <v>CMOuest</v>
      </c>
    </row>
    <row r="827" spans="1:3">
      <c r="A827" t="s">
        <v>6977</v>
      </c>
      <c r="B827" t="s">
        <v>6978</v>
      </c>
      <c r="C827" t="str">
        <f t="shared" si="12"/>
        <v>CMSouth</v>
      </c>
    </row>
    <row r="828" spans="1:3">
      <c r="A828" t="s">
        <v>6977</v>
      </c>
      <c r="B828" t="s">
        <v>6979</v>
      </c>
      <c r="C828" t="str">
        <f t="shared" si="12"/>
        <v>CMSud</v>
      </c>
    </row>
    <row r="829" spans="1:3">
      <c r="A829" t="s">
        <v>6980</v>
      </c>
      <c r="B829" t="s">
        <v>6981</v>
      </c>
      <c r="C829" t="str">
        <f t="shared" si="12"/>
        <v>CMSouth-West</v>
      </c>
    </row>
    <row r="830" spans="1:3">
      <c r="A830" t="s">
        <v>6980</v>
      </c>
      <c r="B830" t="s">
        <v>6299</v>
      </c>
      <c r="C830" t="str">
        <f t="shared" si="12"/>
        <v>CMSud-Ouest</v>
      </c>
    </row>
    <row r="831" spans="1:3">
      <c r="A831" t="s">
        <v>6982</v>
      </c>
      <c r="B831" t="s">
        <v>1234</v>
      </c>
      <c r="C831" t="str">
        <f t="shared" si="12"/>
        <v>CNAnhui Sheng</v>
      </c>
    </row>
    <row r="832" spans="1:3">
      <c r="A832" t="s">
        <v>6983</v>
      </c>
      <c r="B832" t="s">
        <v>1340</v>
      </c>
      <c r="C832" t="str">
        <f t="shared" si="12"/>
        <v>CNFujian Sheng</v>
      </c>
    </row>
    <row r="833" spans="1:3">
      <c r="A833" t="s">
        <v>6984</v>
      </c>
      <c r="B833" t="s">
        <v>1356</v>
      </c>
      <c r="C833" t="str">
        <f t="shared" si="12"/>
        <v>CNGuangdong Sheng</v>
      </c>
    </row>
    <row r="834" spans="1:3">
      <c r="A834" t="s">
        <v>6985</v>
      </c>
      <c r="B834" t="s">
        <v>1521</v>
      </c>
      <c r="C834" t="str">
        <f t="shared" si="12"/>
        <v>CNGansu Sheng</v>
      </c>
    </row>
    <row r="835" spans="1:3">
      <c r="A835" t="s">
        <v>6986</v>
      </c>
      <c r="B835" t="s">
        <v>6987</v>
      </c>
      <c r="C835" t="str">
        <f t="shared" ref="C835:C898" si="13">LEFT(A835,2)&amp;B835</f>
        <v>CNGuizhou Sheng</v>
      </c>
    </row>
    <row r="836" spans="1:3">
      <c r="A836" t="s">
        <v>6988</v>
      </c>
      <c r="B836" t="s">
        <v>1294</v>
      </c>
      <c r="C836" t="str">
        <f t="shared" si="13"/>
        <v>CNHenan Sheng</v>
      </c>
    </row>
    <row r="837" spans="1:3">
      <c r="A837" t="s">
        <v>6989</v>
      </c>
      <c r="B837" t="s">
        <v>1302</v>
      </c>
      <c r="C837" t="str">
        <f t="shared" si="13"/>
        <v>CNHubei Sheng</v>
      </c>
    </row>
    <row r="838" spans="1:3">
      <c r="A838" t="s">
        <v>6990</v>
      </c>
      <c r="B838" t="s">
        <v>6991</v>
      </c>
      <c r="C838" t="str">
        <f t="shared" si="13"/>
        <v>CNHebei Sheng</v>
      </c>
    </row>
    <row r="839" spans="1:3">
      <c r="A839" t="s">
        <v>6992</v>
      </c>
      <c r="B839" t="s">
        <v>6993</v>
      </c>
      <c r="C839" t="str">
        <f t="shared" si="13"/>
        <v>CNHainan Sheng</v>
      </c>
    </row>
    <row r="840" spans="1:3">
      <c r="A840" t="s">
        <v>6994</v>
      </c>
      <c r="B840" t="s">
        <v>6995</v>
      </c>
      <c r="C840" t="str">
        <f t="shared" si="13"/>
        <v>CNHeilongjiang Sheng</v>
      </c>
    </row>
    <row r="841" spans="1:3">
      <c r="A841" t="s">
        <v>6996</v>
      </c>
      <c r="B841" t="s">
        <v>1374</v>
      </c>
      <c r="C841" t="str">
        <f t="shared" si="13"/>
        <v>CNHunan Sheng</v>
      </c>
    </row>
    <row r="842" spans="1:3">
      <c r="A842" t="s">
        <v>6997</v>
      </c>
      <c r="B842" t="s">
        <v>6998</v>
      </c>
      <c r="C842" t="str">
        <f t="shared" si="13"/>
        <v>CNJilin Sheng</v>
      </c>
    </row>
    <row r="843" spans="1:3">
      <c r="A843" t="s">
        <v>6999</v>
      </c>
      <c r="B843" t="s">
        <v>1311</v>
      </c>
      <c r="C843" t="str">
        <f t="shared" si="13"/>
        <v>CNJiangsu Sheng</v>
      </c>
    </row>
    <row r="844" spans="1:3">
      <c r="A844" t="s">
        <v>7000</v>
      </c>
      <c r="B844" t="s">
        <v>1392</v>
      </c>
      <c r="C844" t="str">
        <f t="shared" si="13"/>
        <v>CNJiangxi Sheng</v>
      </c>
    </row>
    <row r="845" spans="1:3">
      <c r="A845" t="s">
        <v>7001</v>
      </c>
      <c r="B845" t="s">
        <v>7002</v>
      </c>
      <c r="C845" t="str">
        <f t="shared" si="13"/>
        <v>CNLiaoning Sheng</v>
      </c>
    </row>
    <row r="846" spans="1:3">
      <c r="A846" t="s">
        <v>7003</v>
      </c>
      <c r="B846" t="s">
        <v>7004</v>
      </c>
      <c r="C846" t="str">
        <f t="shared" si="13"/>
        <v>CNQinghai Sheng</v>
      </c>
    </row>
    <row r="847" spans="1:3">
      <c r="A847" t="s">
        <v>7005</v>
      </c>
      <c r="B847" t="s">
        <v>1353</v>
      </c>
      <c r="C847" t="str">
        <f t="shared" si="13"/>
        <v>CNSichuan Sheng</v>
      </c>
    </row>
    <row r="848" spans="1:3">
      <c r="A848" t="s">
        <v>7006</v>
      </c>
      <c r="B848" t="s">
        <v>1297</v>
      </c>
      <c r="C848" t="str">
        <f t="shared" si="13"/>
        <v>CNShandong Sheng</v>
      </c>
    </row>
    <row r="849" spans="1:3">
      <c r="A849" t="s">
        <v>7007</v>
      </c>
      <c r="B849" t="s">
        <v>7008</v>
      </c>
      <c r="C849" t="str">
        <f t="shared" si="13"/>
        <v>CNShaanxi Sheng</v>
      </c>
    </row>
    <row r="850" spans="1:3">
      <c r="A850" t="s">
        <v>7009</v>
      </c>
      <c r="B850" t="s">
        <v>7010</v>
      </c>
      <c r="C850" t="str">
        <f t="shared" si="13"/>
        <v>CNShanxi Sheng</v>
      </c>
    </row>
    <row r="851" spans="1:3">
      <c r="A851" t="s">
        <v>7011</v>
      </c>
      <c r="B851" t="s">
        <v>7012</v>
      </c>
      <c r="C851" t="str">
        <f t="shared" si="13"/>
        <v>CNTaiwan Sheng (see also separate country code entry under TW)</v>
      </c>
    </row>
    <row r="852" spans="1:3">
      <c r="A852" t="s">
        <v>7013</v>
      </c>
      <c r="B852" t="s">
        <v>1288</v>
      </c>
      <c r="C852" t="str">
        <f t="shared" si="13"/>
        <v>CNYunnan Sheng</v>
      </c>
    </row>
    <row r="853" spans="1:3">
      <c r="A853" t="s">
        <v>7014</v>
      </c>
      <c r="B853" t="s">
        <v>1360</v>
      </c>
      <c r="C853" t="str">
        <f t="shared" si="13"/>
        <v>CNZhejiang Sheng</v>
      </c>
    </row>
    <row r="854" spans="1:3">
      <c r="A854" t="s">
        <v>7015</v>
      </c>
      <c r="B854" t="s">
        <v>1735</v>
      </c>
      <c r="C854" t="str">
        <f t="shared" si="13"/>
        <v>CNGuangxi Zhuangzu Zizhiqu</v>
      </c>
    </row>
    <row r="855" spans="1:3">
      <c r="A855" t="s">
        <v>7016</v>
      </c>
      <c r="B855" t="s">
        <v>1384</v>
      </c>
      <c r="C855" t="str">
        <f t="shared" si="13"/>
        <v>CNNei Mongol Zizhiqu</v>
      </c>
    </row>
    <row r="856" spans="1:3">
      <c r="A856" t="s">
        <v>7017</v>
      </c>
      <c r="B856" t="s">
        <v>1690</v>
      </c>
      <c r="C856" t="str">
        <f t="shared" si="13"/>
        <v>CNNingxia Huizi Zizhiqu</v>
      </c>
    </row>
    <row r="857" spans="1:3">
      <c r="A857" t="s">
        <v>7018</v>
      </c>
      <c r="B857" t="s">
        <v>7019</v>
      </c>
      <c r="C857" t="str">
        <f t="shared" si="13"/>
        <v>CNXinjiang Uygur Zizhiqu</v>
      </c>
    </row>
    <row r="858" spans="1:3">
      <c r="A858" t="s">
        <v>7020</v>
      </c>
      <c r="B858" t="s">
        <v>7021</v>
      </c>
      <c r="C858" t="str">
        <f t="shared" si="13"/>
        <v>CNXizang Zizhiqu</v>
      </c>
    </row>
    <row r="859" spans="1:3">
      <c r="A859" t="s">
        <v>7022</v>
      </c>
      <c r="B859" t="s">
        <v>1371</v>
      </c>
      <c r="C859" t="str">
        <f t="shared" si="13"/>
        <v>CNHong Kong SAR (see also separate country code entry under HK)</v>
      </c>
    </row>
    <row r="860" spans="1:3">
      <c r="A860" t="s">
        <v>7022</v>
      </c>
      <c r="B860" t="s">
        <v>7023</v>
      </c>
      <c r="C860" t="str">
        <f t="shared" si="13"/>
        <v>CNXianggang Tebiexingzhengqu (see also separate country code entry under HK)</v>
      </c>
    </row>
    <row r="861" spans="1:3">
      <c r="A861" t="s">
        <v>7024</v>
      </c>
      <c r="B861" t="s">
        <v>7025</v>
      </c>
      <c r="C861" t="str">
        <f t="shared" si="13"/>
        <v>CNMacao SAR (see also separate country code entry under MO)</v>
      </c>
    </row>
    <row r="862" spans="1:3">
      <c r="A862" t="s">
        <v>7024</v>
      </c>
      <c r="B862" t="s">
        <v>7026</v>
      </c>
      <c r="C862" t="str">
        <f t="shared" si="13"/>
        <v>CNMacau SAR (see also separate country code entry under MO)</v>
      </c>
    </row>
    <row r="863" spans="1:3">
      <c r="A863" t="s">
        <v>7024</v>
      </c>
      <c r="B863" t="s">
        <v>7027</v>
      </c>
      <c r="C863" t="str">
        <f t="shared" si="13"/>
        <v>CNAomen Tebiexingzhengqu (see also separate country code entry under MO)</v>
      </c>
    </row>
    <row r="864" spans="1:3">
      <c r="A864" t="s">
        <v>7028</v>
      </c>
      <c r="B864" t="s">
        <v>7029</v>
      </c>
      <c r="C864" t="str">
        <f t="shared" si="13"/>
        <v>CNBeijing Shi</v>
      </c>
    </row>
    <row r="865" spans="1:3">
      <c r="A865" t="s">
        <v>7030</v>
      </c>
      <c r="B865" t="s">
        <v>7031</v>
      </c>
      <c r="C865" t="str">
        <f t="shared" si="13"/>
        <v>CNChongqing Shi</v>
      </c>
    </row>
    <row r="866" spans="1:3">
      <c r="A866" t="s">
        <v>7032</v>
      </c>
      <c r="B866" t="s">
        <v>7033</v>
      </c>
      <c r="C866" t="str">
        <f t="shared" si="13"/>
        <v>CNShanghai Shi</v>
      </c>
    </row>
    <row r="867" spans="1:3">
      <c r="A867" t="s">
        <v>7034</v>
      </c>
      <c r="B867" t="s">
        <v>7035</v>
      </c>
      <c r="C867" t="str">
        <f t="shared" si="13"/>
        <v>CNTianjin Shi</v>
      </c>
    </row>
    <row r="868" spans="1:3">
      <c r="A868" t="s">
        <v>7036</v>
      </c>
      <c r="B868" t="s">
        <v>1300</v>
      </c>
      <c r="C868" t="str">
        <f t="shared" si="13"/>
        <v>COAmazonas</v>
      </c>
    </row>
    <row r="869" spans="1:3">
      <c r="A869" t="s">
        <v>7037</v>
      </c>
      <c r="B869" t="s">
        <v>1346</v>
      </c>
      <c r="C869" t="str">
        <f t="shared" si="13"/>
        <v>COAntioquia</v>
      </c>
    </row>
    <row r="870" spans="1:3">
      <c r="A870" t="s">
        <v>7038</v>
      </c>
      <c r="B870" t="s">
        <v>7039</v>
      </c>
      <c r="C870" t="str">
        <f t="shared" si="13"/>
        <v>COArauca</v>
      </c>
    </row>
    <row r="871" spans="1:3">
      <c r="A871" t="s">
        <v>7040</v>
      </c>
      <c r="B871" t="s">
        <v>1545</v>
      </c>
      <c r="C871" t="str">
        <f t="shared" si="13"/>
        <v>COAtlántico</v>
      </c>
    </row>
    <row r="872" spans="1:3">
      <c r="A872" t="s">
        <v>7041</v>
      </c>
      <c r="B872" t="s">
        <v>7042</v>
      </c>
      <c r="C872" t="str">
        <f t="shared" si="13"/>
        <v>COBolívar</v>
      </c>
    </row>
    <row r="873" spans="1:3">
      <c r="A873" t="s">
        <v>7043</v>
      </c>
      <c r="B873" t="s">
        <v>7044</v>
      </c>
      <c r="C873" t="str">
        <f t="shared" si="13"/>
        <v>COBoyacá</v>
      </c>
    </row>
    <row r="874" spans="1:3">
      <c r="A874" t="s">
        <v>7045</v>
      </c>
      <c r="B874" t="s">
        <v>7046</v>
      </c>
      <c r="C874" t="str">
        <f t="shared" si="13"/>
        <v>COCaldas</v>
      </c>
    </row>
    <row r="875" spans="1:3">
      <c r="A875" t="s">
        <v>7047</v>
      </c>
      <c r="B875" t="s">
        <v>7048</v>
      </c>
      <c r="C875" t="str">
        <f t="shared" si="13"/>
        <v>COCaquetá</v>
      </c>
    </row>
    <row r="876" spans="1:3">
      <c r="A876" t="s">
        <v>7049</v>
      </c>
      <c r="B876" t="s">
        <v>7050</v>
      </c>
      <c r="C876" t="str">
        <f t="shared" si="13"/>
        <v>COCasanare</v>
      </c>
    </row>
    <row r="877" spans="1:3">
      <c r="A877" t="s">
        <v>7051</v>
      </c>
      <c r="B877" t="s">
        <v>7052</v>
      </c>
      <c r="C877" t="str">
        <f t="shared" si="13"/>
        <v>COCauca</v>
      </c>
    </row>
    <row r="878" spans="1:3">
      <c r="A878" t="s">
        <v>7053</v>
      </c>
      <c r="B878" t="s">
        <v>7054</v>
      </c>
      <c r="C878" t="str">
        <f t="shared" si="13"/>
        <v>COCesar</v>
      </c>
    </row>
    <row r="879" spans="1:3">
      <c r="A879" t="s">
        <v>7055</v>
      </c>
      <c r="B879" t="s">
        <v>7056</v>
      </c>
      <c r="C879" t="str">
        <f t="shared" si="13"/>
        <v>COChocó</v>
      </c>
    </row>
    <row r="880" spans="1:3">
      <c r="A880" t="s">
        <v>7057</v>
      </c>
      <c r="B880" t="s">
        <v>5817</v>
      </c>
      <c r="C880" t="str">
        <f t="shared" si="13"/>
        <v>COCórdoba</v>
      </c>
    </row>
    <row r="881" spans="1:3">
      <c r="A881" t="s">
        <v>7058</v>
      </c>
      <c r="B881" t="s">
        <v>1272</v>
      </c>
      <c r="C881" t="str">
        <f t="shared" si="13"/>
        <v>COCundinamarca</v>
      </c>
    </row>
    <row r="882" spans="1:3">
      <c r="A882" t="s">
        <v>7059</v>
      </c>
      <c r="B882" t="s">
        <v>7060</v>
      </c>
      <c r="C882" t="str">
        <f t="shared" si="13"/>
        <v>COGuainía</v>
      </c>
    </row>
    <row r="883" spans="1:3">
      <c r="A883" t="s">
        <v>7061</v>
      </c>
      <c r="B883" t="s">
        <v>7062</v>
      </c>
      <c r="C883" t="str">
        <f t="shared" si="13"/>
        <v>COGuaviare</v>
      </c>
    </row>
    <row r="884" spans="1:3">
      <c r="A884" t="s">
        <v>7063</v>
      </c>
      <c r="B884" t="s">
        <v>7064</v>
      </c>
      <c r="C884" t="str">
        <f t="shared" si="13"/>
        <v>COHuila</v>
      </c>
    </row>
    <row r="885" spans="1:3">
      <c r="A885" t="s">
        <v>7065</v>
      </c>
      <c r="B885" t="s">
        <v>7066</v>
      </c>
      <c r="C885" t="str">
        <f t="shared" si="13"/>
        <v>COLa Guajira</v>
      </c>
    </row>
    <row r="886" spans="1:3">
      <c r="A886" t="s">
        <v>7067</v>
      </c>
      <c r="B886" t="s">
        <v>7068</v>
      </c>
      <c r="C886" t="str">
        <f t="shared" si="13"/>
        <v>COMagdalena</v>
      </c>
    </row>
    <row r="887" spans="1:3">
      <c r="A887" t="s">
        <v>7069</v>
      </c>
      <c r="B887" t="s">
        <v>7070</v>
      </c>
      <c r="C887" t="str">
        <f t="shared" si="13"/>
        <v>COMeta</v>
      </c>
    </row>
    <row r="888" spans="1:3">
      <c r="A888" t="s">
        <v>7071</v>
      </c>
      <c r="B888" t="s">
        <v>7072</v>
      </c>
      <c r="C888" t="str">
        <f t="shared" si="13"/>
        <v>CONariño</v>
      </c>
    </row>
    <row r="889" spans="1:3">
      <c r="A889" t="s">
        <v>7073</v>
      </c>
      <c r="B889" t="s">
        <v>7074</v>
      </c>
      <c r="C889" t="str">
        <f t="shared" si="13"/>
        <v>CONorte de Santander</v>
      </c>
    </row>
    <row r="890" spans="1:3">
      <c r="A890" t="s">
        <v>7075</v>
      </c>
      <c r="B890" t="s">
        <v>7076</v>
      </c>
      <c r="C890" t="str">
        <f t="shared" si="13"/>
        <v>COPutumayo</v>
      </c>
    </row>
    <row r="891" spans="1:3">
      <c r="A891" t="s">
        <v>7077</v>
      </c>
      <c r="B891" t="s">
        <v>7078</v>
      </c>
      <c r="C891" t="str">
        <f t="shared" si="13"/>
        <v>COQuindío</v>
      </c>
    </row>
    <row r="892" spans="1:3">
      <c r="A892" t="s">
        <v>7079</v>
      </c>
      <c r="B892" t="s">
        <v>7080</v>
      </c>
      <c r="C892" t="str">
        <f t="shared" si="13"/>
        <v>CORisaralda</v>
      </c>
    </row>
    <row r="893" spans="1:3">
      <c r="A893" t="s">
        <v>7081</v>
      </c>
      <c r="B893" t="s">
        <v>7082</v>
      </c>
      <c r="C893" t="str">
        <f t="shared" si="13"/>
        <v>COSantander</v>
      </c>
    </row>
    <row r="894" spans="1:3">
      <c r="A894" t="s">
        <v>7083</v>
      </c>
      <c r="B894" t="s">
        <v>7084</v>
      </c>
      <c r="C894" t="str">
        <f t="shared" si="13"/>
        <v>COSan Andrés, Providencia y Santa Catalina</v>
      </c>
    </row>
    <row r="895" spans="1:3">
      <c r="A895" t="s">
        <v>7085</v>
      </c>
      <c r="B895" t="s">
        <v>7086</v>
      </c>
      <c r="C895" t="str">
        <f t="shared" si="13"/>
        <v>COSucre</v>
      </c>
    </row>
    <row r="896" spans="1:3">
      <c r="A896" t="s">
        <v>7087</v>
      </c>
      <c r="B896" t="s">
        <v>7088</v>
      </c>
      <c r="C896" t="str">
        <f t="shared" si="13"/>
        <v>COTolima</v>
      </c>
    </row>
    <row r="897" spans="1:3">
      <c r="A897" t="s">
        <v>7089</v>
      </c>
      <c r="B897" t="s">
        <v>7090</v>
      </c>
      <c r="C897" t="str">
        <f t="shared" si="13"/>
        <v>COValle del Cauca</v>
      </c>
    </row>
    <row r="898" spans="1:3">
      <c r="A898" t="s">
        <v>7091</v>
      </c>
      <c r="B898" t="s">
        <v>7092</v>
      </c>
      <c r="C898" t="str">
        <f t="shared" si="13"/>
        <v>COVaupés</v>
      </c>
    </row>
    <row r="899" spans="1:3">
      <c r="A899" t="s">
        <v>7093</v>
      </c>
      <c r="B899" t="s">
        <v>7094</v>
      </c>
      <c r="C899" t="str">
        <f t="shared" ref="C899:C962" si="14">LEFT(A899,2)&amp;B899</f>
        <v>COVichada</v>
      </c>
    </row>
    <row r="900" spans="1:3">
      <c r="A900" t="s">
        <v>7095</v>
      </c>
      <c r="B900" t="s">
        <v>7096</v>
      </c>
      <c r="C900" t="str">
        <f t="shared" si="14"/>
        <v>CODistrito Capital de Bogotá</v>
      </c>
    </row>
    <row r="901" spans="1:3">
      <c r="A901" t="s">
        <v>7097</v>
      </c>
      <c r="B901" t="s">
        <v>7098</v>
      </c>
      <c r="C901" t="str">
        <f t="shared" si="14"/>
        <v>CRAlajuela</v>
      </c>
    </row>
    <row r="902" spans="1:3">
      <c r="A902" t="s">
        <v>7099</v>
      </c>
      <c r="B902" t="s">
        <v>7100</v>
      </c>
      <c r="C902" t="str">
        <f t="shared" si="14"/>
        <v>CRCartago</v>
      </c>
    </row>
    <row r="903" spans="1:3">
      <c r="A903" t="s">
        <v>7101</v>
      </c>
      <c r="B903" t="s">
        <v>7102</v>
      </c>
      <c r="C903" t="str">
        <f t="shared" si="14"/>
        <v>CRGuanacaste</v>
      </c>
    </row>
    <row r="904" spans="1:3">
      <c r="A904" t="s">
        <v>7103</v>
      </c>
      <c r="B904" t="s">
        <v>7104</v>
      </c>
      <c r="C904" t="str">
        <f t="shared" si="14"/>
        <v>CRHeredia</v>
      </c>
    </row>
    <row r="905" spans="1:3">
      <c r="A905" t="s">
        <v>7105</v>
      </c>
      <c r="B905" t="s">
        <v>7106</v>
      </c>
      <c r="C905" t="str">
        <f t="shared" si="14"/>
        <v>CRLimón</v>
      </c>
    </row>
    <row r="906" spans="1:3">
      <c r="A906" t="s">
        <v>7107</v>
      </c>
      <c r="B906" t="s">
        <v>7108</v>
      </c>
      <c r="C906" t="str">
        <f t="shared" si="14"/>
        <v>CRPuntarenas</v>
      </c>
    </row>
    <row r="907" spans="1:3">
      <c r="A907" t="s">
        <v>7109</v>
      </c>
      <c r="B907" t="s">
        <v>7110</v>
      </c>
      <c r="C907" t="str">
        <f t="shared" si="14"/>
        <v>CRSan José</v>
      </c>
    </row>
    <row r="908" spans="1:3">
      <c r="A908" t="s">
        <v>7111</v>
      </c>
      <c r="B908" t="s">
        <v>7112</v>
      </c>
      <c r="C908" t="str">
        <f t="shared" si="14"/>
        <v>CUPinar del Río</v>
      </c>
    </row>
    <row r="909" spans="1:3">
      <c r="A909" t="s">
        <v>7113</v>
      </c>
      <c r="B909" t="s">
        <v>7114</v>
      </c>
      <c r="C909" t="str">
        <f t="shared" si="14"/>
        <v>CULa Habana</v>
      </c>
    </row>
    <row r="910" spans="1:3">
      <c r="A910" t="s">
        <v>7115</v>
      </c>
      <c r="B910" t="s">
        <v>7116</v>
      </c>
      <c r="C910" t="str">
        <f t="shared" si="14"/>
        <v>CUMatanzas</v>
      </c>
    </row>
    <row r="911" spans="1:3">
      <c r="A911" t="s">
        <v>7117</v>
      </c>
      <c r="B911" t="s">
        <v>7118</v>
      </c>
      <c r="C911" t="str">
        <f t="shared" si="14"/>
        <v>CUVilla Clara</v>
      </c>
    </row>
    <row r="912" spans="1:3">
      <c r="A912" t="s">
        <v>7119</v>
      </c>
      <c r="B912" t="s">
        <v>7120</v>
      </c>
      <c r="C912" t="str">
        <f t="shared" si="14"/>
        <v>CUCienfuegos</v>
      </c>
    </row>
    <row r="913" spans="1:3">
      <c r="A913" t="s">
        <v>7121</v>
      </c>
      <c r="B913" t="s">
        <v>7122</v>
      </c>
      <c r="C913" t="str">
        <f t="shared" si="14"/>
        <v>CUSancti Spíritus</v>
      </c>
    </row>
    <row r="914" spans="1:3">
      <c r="A914" t="s">
        <v>7123</v>
      </c>
      <c r="B914" t="s">
        <v>7124</v>
      </c>
      <c r="C914" t="str">
        <f t="shared" si="14"/>
        <v>CUCiego de Ávila</v>
      </c>
    </row>
    <row r="915" spans="1:3">
      <c r="A915" t="s">
        <v>7125</v>
      </c>
      <c r="B915" t="s">
        <v>7126</v>
      </c>
      <c r="C915" t="str">
        <f t="shared" si="14"/>
        <v>CUCamagüey</v>
      </c>
    </row>
    <row r="916" spans="1:3">
      <c r="A916" t="s">
        <v>7127</v>
      </c>
      <c r="B916" t="s">
        <v>7128</v>
      </c>
      <c r="C916" t="str">
        <f t="shared" si="14"/>
        <v>CULas Tunas</v>
      </c>
    </row>
    <row r="917" spans="1:3">
      <c r="A917" t="s">
        <v>7129</v>
      </c>
      <c r="B917" t="s">
        <v>7130</v>
      </c>
      <c r="C917" t="str">
        <f t="shared" si="14"/>
        <v>CUHolguín</v>
      </c>
    </row>
    <row r="918" spans="1:3">
      <c r="A918" t="s">
        <v>7131</v>
      </c>
      <c r="B918" t="s">
        <v>7132</v>
      </c>
      <c r="C918" t="str">
        <f t="shared" si="14"/>
        <v>CUGranma</v>
      </c>
    </row>
    <row r="919" spans="1:3">
      <c r="A919" t="s">
        <v>7133</v>
      </c>
      <c r="B919" t="s">
        <v>7134</v>
      </c>
      <c r="C919" t="str">
        <f t="shared" si="14"/>
        <v>CUSantiago de Cuba</v>
      </c>
    </row>
    <row r="920" spans="1:3">
      <c r="A920" t="s">
        <v>7135</v>
      </c>
      <c r="B920" t="s">
        <v>7136</v>
      </c>
      <c r="C920" t="str">
        <f t="shared" si="14"/>
        <v>CUGuantánamo</v>
      </c>
    </row>
    <row r="921" spans="1:3">
      <c r="A921" t="s">
        <v>7137</v>
      </c>
      <c r="B921" t="s">
        <v>7138</v>
      </c>
      <c r="C921" t="str">
        <f t="shared" si="14"/>
        <v>CUArtemisa</v>
      </c>
    </row>
    <row r="922" spans="1:3">
      <c r="A922" t="s">
        <v>7139</v>
      </c>
      <c r="B922" t="s">
        <v>7140</v>
      </c>
      <c r="C922" t="str">
        <f t="shared" si="14"/>
        <v>CUMayabeque</v>
      </c>
    </row>
    <row r="923" spans="1:3">
      <c r="A923" t="s">
        <v>7141</v>
      </c>
      <c r="B923" t="s">
        <v>7142</v>
      </c>
      <c r="C923" t="str">
        <f t="shared" si="14"/>
        <v>CUIsla de la Juventud</v>
      </c>
    </row>
    <row r="924" spans="1:3">
      <c r="A924" t="s">
        <v>7143</v>
      </c>
      <c r="B924" t="s">
        <v>7144</v>
      </c>
      <c r="C924" t="str">
        <f t="shared" si="14"/>
        <v>CVIlhas de Barlavento</v>
      </c>
    </row>
    <row r="925" spans="1:3">
      <c r="A925" t="s">
        <v>7145</v>
      </c>
      <c r="B925" t="s">
        <v>7146</v>
      </c>
      <c r="C925" t="str">
        <f t="shared" si="14"/>
        <v>CVBoa Vista</v>
      </c>
    </row>
    <row r="926" spans="1:3">
      <c r="A926" t="s">
        <v>7147</v>
      </c>
      <c r="B926" t="s">
        <v>7148</v>
      </c>
      <c r="C926" t="str">
        <f t="shared" si="14"/>
        <v>CVPaul</v>
      </c>
    </row>
    <row r="927" spans="1:3">
      <c r="A927" t="s">
        <v>7149</v>
      </c>
      <c r="B927" t="s">
        <v>7150</v>
      </c>
      <c r="C927" t="str">
        <f t="shared" si="14"/>
        <v>CVPorto Novo</v>
      </c>
    </row>
    <row r="928" spans="1:3">
      <c r="A928" t="s">
        <v>7151</v>
      </c>
      <c r="B928" t="s">
        <v>7152</v>
      </c>
      <c r="C928" t="str">
        <f t="shared" si="14"/>
        <v>CVRibeira Brava</v>
      </c>
    </row>
    <row r="929" spans="1:3">
      <c r="A929" t="s">
        <v>7153</v>
      </c>
      <c r="B929" t="s">
        <v>7154</v>
      </c>
      <c r="C929" t="str">
        <f t="shared" si="14"/>
        <v>CVRibeira Grande</v>
      </c>
    </row>
    <row r="930" spans="1:3">
      <c r="A930" t="s">
        <v>7155</v>
      </c>
      <c r="B930" t="s">
        <v>7156</v>
      </c>
      <c r="C930" t="str">
        <f t="shared" si="14"/>
        <v>CVSal</v>
      </c>
    </row>
    <row r="931" spans="1:3">
      <c r="A931" t="s">
        <v>7157</v>
      </c>
      <c r="B931" t="s">
        <v>7158</v>
      </c>
      <c r="C931" t="str">
        <f t="shared" si="14"/>
        <v>CVSão Vicente</v>
      </c>
    </row>
    <row r="932" spans="1:3">
      <c r="A932" t="s">
        <v>7159</v>
      </c>
      <c r="B932" t="s">
        <v>7160</v>
      </c>
      <c r="C932" t="str">
        <f t="shared" si="14"/>
        <v>CVTarrafal de São Nicolau</v>
      </c>
    </row>
    <row r="933" spans="1:3">
      <c r="A933" t="s">
        <v>7161</v>
      </c>
      <c r="B933" t="s">
        <v>7162</v>
      </c>
      <c r="C933" t="str">
        <f t="shared" si="14"/>
        <v>CVIlhas de Sotavento</v>
      </c>
    </row>
    <row r="934" spans="1:3">
      <c r="A934" t="s">
        <v>7163</v>
      </c>
      <c r="B934" t="s">
        <v>7164</v>
      </c>
      <c r="C934" t="str">
        <f t="shared" si="14"/>
        <v>CVBrava</v>
      </c>
    </row>
    <row r="935" spans="1:3">
      <c r="A935" t="s">
        <v>7165</v>
      </c>
      <c r="B935" t="s">
        <v>1742</v>
      </c>
      <c r="C935" t="str">
        <f t="shared" si="14"/>
        <v>CVSanta Catarina</v>
      </c>
    </row>
    <row r="936" spans="1:3">
      <c r="A936" t="s">
        <v>7166</v>
      </c>
      <c r="B936" t="s">
        <v>7167</v>
      </c>
      <c r="C936" t="str">
        <f t="shared" si="14"/>
        <v>CVSanta Catarina do Fogo</v>
      </c>
    </row>
    <row r="937" spans="1:3">
      <c r="A937" t="s">
        <v>7168</v>
      </c>
      <c r="B937" t="s">
        <v>5821</v>
      </c>
      <c r="C937" t="str">
        <f t="shared" si="14"/>
        <v>CVSanta Cruz</v>
      </c>
    </row>
    <row r="938" spans="1:3">
      <c r="A938" t="s">
        <v>7169</v>
      </c>
      <c r="B938" t="s">
        <v>7170</v>
      </c>
      <c r="C938" t="str">
        <f t="shared" si="14"/>
        <v>CVMaio</v>
      </c>
    </row>
    <row r="939" spans="1:3">
      <c r="A939" t="s">
        <v>7171</v>
      </c>
      <c r="B939" t="s">
        <v>7172</v>
      </c>
      <c r="C939" t="str">
        <f t="shared" si="14"/>
        <v>CVMosteiros</v>
      </c>
    </row>
    <row r="940" spans="1:3">
      <c r="A940" t="s">
        <v>7173</v>
      </c>
      <c r="B940" t="s">
        <v>7174</v>
      </c>
      <c r="C940" t="str">
        <f t="shared" si="14"/>
        <v>CVPraia</v>
      </c>
    </row>
    <row r="941" spans="1:3">
      <c r="A941" t="s">
        <v>7175</v>
      </c>
      <c r="B941" t="s">
        <v>7176</v>
      </c>
      <c r="C941" t="str">
        <f t="shared" si="14"/>
        <v>CVRibeira Grande de Santiago</v>
      </c>
    </row>
    <row r="942" spans="1:3">
      <c r="A942" t="s">
        <v>7177</v>
      </c>
      <c r="B942" t="s">
        <v>7178</v>
      </c>
      <c r="C942" t="str">
        <f t="shared" si="14"/>
        <v>CVSão Domingos</v>
      </c>
    </row>
    <row r="943" spans="1:3">
      <c r="A943" t="s">
        <v>7179</v>
      </c>
      <c r="B943" t="s">
        <v>7180</v>
      </c>
      <c r="C943" t="str">
        <f t="shared" si="14"/>
        <v>CVSão Filipe</v>
      </c>
    </row>
    <row r="944" spans="1:3">
      <c r="A944" t="s">
        <v>7181</v>
      </c>
      <c r="B944" t="s">
        <v>7182</v>
      </c>
      <c r="C944" t="str">
        <f t="shared" si="14"/>
        <v>CVSão Miguel</v>
      </c>
    </row>
    <row r="945" spans="1:3">
      <c r="A945" t="s">
        <v>7183</v>
      </c>
      <c r="B945" t="s">
        <v>7184</v>
      </c>
      <c r="C945" t="str">
        <f t="shared" si="14"/>
        <v>CVSão Lourenço dos Órgãos</v>
      </c>
    </row>
    <row r="946" spans="1:3">
      <c r="A946" t="s">
        <v>7185</v>
      </c>
      <c r="B946" t="s">
        <v>7186</v>
      </c>
      <c r="C946" t="str">
        <f t="shared" si="14"/>
        <v>CVSão Salvador do Mundo</v>
      </c>
    </row>
    <row r="947" spans="1:3">
      <c r="A947" t="s">
        <v>7187</v>
      </c>
      <c r="B947" t="s">
        <v>7188</v>
      </c>
      <c r="C947" t="str">
        <f t="shared" si="14"/>
        <v>CVTarrafal</v>
      </c>
    </row>
    <row r="948" spans="1:3">
      <c r="A948" t="s">
        <v>7189</v>
      </c>
      <c r="B948" t="s">
        <v>7190</v>
      </c>
      <c r="C948" t="str">
        <f t="shared" si="14"/>
        <v>CYLefkosia</v>
      </c>
    </row>
    <row r="949" spans="1:3">
      <c r="A949" t="s">
        <v>7189</v>
      </c>
      <c r="B949" t="s">
        <v>7191</v>
      </c>
      <c r="C949" t="str">
        <f t="shared" si="14"/>
        <v>CYLefkoşa</v>
      </c>
    </row>
    <row r="950" spans="1:3">
      <c r="A950" t="s">
        <v>7192</v>
      </c>
      <c r="B950" t="s">
        <v>7193</v>
      </c>
      <c r="C950" t="str">
        <f t="shared" si="14"/>
        <v>CYLemesos</v>
      </c>
    </row>
    <row r="951" spans="1:3">
      <c r="A951" t="s">
        <v>7192</v>
      </c>
      <c r="B951" t="s">
        <v>7194</v>
      </c>
      <c r="C951" t="str">
        <f t="shared" si="14"/>
        <v>CYLeymasun</v>
      </c>
    </row>
    <row r="952" spans="1:3">
      <c r="A952" t="s">
        <v>7195</v>
      </c>
      <c r="B952" t="s">
        <v>7196</v>
      </c>
      <c r="C952" t="str">
        <f t="shared" si="14"/>
        <v>CYLarnaka</v>
      </c>
    </row>
    <row r="953" spans="1:3">
      <c r="A953" t="s">
        <v>7195</v>
      </c>
      <c r="B953" t="s">
        <v>7196</v>
      </c>
      <c r="C953" t="str">
        <f t="shared" si="14"/>
        <v>CYLarnaka</v>
      </c>
    </row>
    <row r="954" spans="1:3">
      <c r="A954" t="s">
        <v>7197</v>
      </c>
      <c r="B954" t="s">
        <v>7198</v>
      </c>
      <c r="C954" t="str">
        <f t="shared" si="14"/>
        <v>CYAmmochostos</v>
      </c>
    </row>
    <row r="955" spans="1:3">
      <c r="A955" t="s">
        <v>7197</v>
      </c>
      <c r="B955" t="s">
        <v>7199</v>
      </c>
      <c r="C955" t="str">
        <f t="shared" si="14"/>
        <v>CYMağusa</v>
      </c>
    </row>
    <row r="956" spans="1:3">
      <c r="A956" t="s">
        <v>7200</v>
      </c>
      <c r="B956" t="s">
        <v>7201</v>
      </c>
      <c r="C956" t="str">
        <f t="shared" si="14"/>
        <v>CYPafos</v>
      </c>
    </row>
    <row r="957" spans="1:3">
      <c r="A957" t="s">
        <v>7200</v>
      </c>
      <c r="B957" t="s">
        <v>7202</v>
      </c>
      <c r="C957" t="str">
        <f t="shared" si="14"/>
        <v>CYBaf</v>
      </c>
    </row>
    <row r="958" spans="1:3">
      <c r="A958" t="s">
        <v>7203</v>
      </c>
      <c r="B958" t="s">
        <v>7204</v>
      </c>
      <c r="C958" t="str">
        <f t="shared" si="14"/>
        <v>CYKeryneia</v>
      </c>
    </row>
    <row r="959" spans="1:3">
      <c r="A959" t="s">
        <v>7203</v>
      </c>
      <c r="B959" t="s">
        <v>7205</v>
      </c>
      <c r="C959" t="str">
        <f t="shared" si="14"/>
        <v>CYGirne</v>
      </c>
    </row>
    <row r="960" spans="1:3">
      <c r="A960" t="s">
        <v>7206</v>
      </c>
      <c r="B960" t="s">
        <v>7207</v>
      </c>
      <c r="C960" t="str">
        <f t="shared" si="14"/>
        <v>CZStředočeský kraj</v>
      </c>
    </row>
    <row r="961" spans="1:3">
      <c r="A961" t="s">
        <v>7208</v>
      </c>
      <c r="B961" t="s">
        <v>7209</v>
      </c>
      <c r="C961" t="str">
        <f t="shared" si="14"/>
        <v>CZBenešov</v>
      </c>
    </row>
    <row r="962" spans="1:3">
      <c r="A962" t="s">
        <v>7210</v>
      </c>
      <c r="B962" t="s">
        <v>7211</v>
      </c>
      <c r="C962" t="str">
        <f t="shared" si="14"/>
        <v>CZBeroun</v>
      </c>
    </row>
    <row r="963" spans="1:3">
      <c r="A963" t="s">
        <v>7212</v>
      </c>
      <c r="B963" t="s">
        <v>7213</v>
      </c>
      <c r="C963" t="str">
        <f t="shared" ref="C963:C1026" si="15">LEFT(A963,2)&amp;B963</f>
        <v>CZKladno</v>
      </c>
    </row>
    <row r="964" spans="1:3">
      <c r="A964" t="s">
        <v>7214</v>
      </c>
      <c r="B964" t="s">
        <v>7215</v>
      </c>
      <c r="C964" t="str">
        <f t="shared" si="15"/>
        <v>CZKolín</v>
      </c>
    </row>
    <row r="965" spans="1:3">
      <c r="A965" t="s">
        <v>7216</v>
      </c>
      <c r="B965" t="s">
        <v>7217</v>
      </c>
      <c r="C965" t="str">
        <f t="shared" si="15"/>
        <v>CZKutná Hora</v>
      </c>
    </row>
    <row r="966" spans="1:3">
      <c r="A966" t="s">
        <v>7218</v>
      </c>
      <c r="B966" t="s">
        <v>7219</v>
      </c>
      <c r="C966" t="str">
        <f t="shared" si="15"/>
        <v>CZMělník</v>
      </c>
    </row>
    <row r="967" spans="1:3">
      <c r="A967" t="s">
        <v>7220</v>
      </c>
      <c r="B967" t="s">
        <v>7221</v>
      </c>
      <c r="C967" t="str">
        <f t="shared" si="15"/>
        <v>CZMladá Boleslav</v>
      </c>
    </row>
    <row r="968" spans="1:3">
      <c r="A968" t="s">
        <v>7222</v>
      </c>
      <c r="B968" t="s">
        <v>7223</v>
      </c>
      <c r="C968" t="str">
        <f t="shared" si="15"/>
        <v>CZNymburk</v>
      </c>
    </row>
    <row r="969" spans="1:3">
      <c r="A969" t="s">
        <v>7224</v>
      </c>
      <c r="B969" t="s">
        <v>7225</v>
      </c>
      <c r="C969" t="str">
        <f t="shared" si="15"/>
        <v>CZPraha-východ</v>
      </c>
    </row>
    <row r="970" spans="1:3">
      <c r="A970" t="s">
        <v>7226</v>
      </c>
      <c r="B970" t="s">
        <v>1534</v>
      </c>
      <c r="C970" t="str">
        <f t="shared" si="15"/>
        <v>CZPraha-západ</v>
      </c>
    </row>
    <row r="971" spans="1:3">
      <c r="A971" t="s">
        <v>7227</v>
      </c>
      <c r="B971" t="s">
        <v>7228</v>
      </c>
      <c r="C971" t="str">
        <f t="shared" si="15"/>
        <v>CZPříbram</v>
      </c>
    </row>
    <row r="972" spans="1:3">
      <c r="A972" t="s">
        <v>7229</v>
      </c>
      <c r="B972" t="s">
        <v>7230</v>
      </c>
      <c r="C972" t="str">
        <f t="shared" si="15"/>
        <v>CZRakovník</v>
      </c>
    </row>
    <row r="973" spans="1:3">
      <c r="A973" t="s">
        <v>7231</v>
      </c>
      <c r="B973" t="s">
        <v>7232</v>
      </c>
      <c r="C973" t="str">
        <f t="shared" si="15"/>
        <v>CZJihočeský kraj</v>
      </c>
    </row>
    <row r="974" spans="1:3">
      <c r="A974" t="s">
        <v>7233</v>
      </c>
      <c r="B974" t="s">
        <v>7234</v>
      </c>
      <c r="C974" t="str">
        <f t="shared" si="15"/>
        <v>CZČeské Budějovice</v>
      </c>
    </row>
    <row r="975" spans="1:3">
      <c r="A975" t="s">
        <v>7235</v>
      </c>
      <c r="B975" t="s">
        <v>7236</v>
      </c>
      <c r="C975" t="str">
        <f t="shared" si="15"/>
        <v>CZČeský Krumlov</v>
      </c>
    </row>
    <row r="976" spans="1:3">
      <c r="A976" t="s">
        <v>7237</v>
      </c>
      <c r="B976" t="s">
        <v>7238</v>
      </c>
      <c r="C976" t="str">
        <f t="shared" si="15"/>
        <v>CZJindřichův Hradec</v>
      </c>
    </row>
    <row r="977" spans="1:3">
      <c r="A977" t="s">
        <v>7239</v>
      </c>
      <c r="B977" t="s">
        <v>7240</v>
      </c>
      <c r="C977" t="str">
        <f t="shared" si="15"/>
        <v>CZPísek</v>
      </c>
    </row>
    <row r="978" spans="1:3">
      <c r="A978" t="s">
        <v>7241</v>
      </c>
      <c r="B978" t="s">
        <v>7242</v>
      </c>
      <c r="C978" t="str">
        <f t="shared" si="15"/>
        <v>CZPrachatice</v>
      </c>
    </row>
    <row r="979" spans="1:3">
      <c r="A979" t="s">
        <v>7243</v>
      </c>
      <c r="B979" t="s">
        <v>7244</v>
      </c>
      <c r="C979" t="str">
        <f t="shared" si="15"/>
        <v>CZStrakonice</v>
      </c>
    </row>
    <row r="980" spans="1:3">
      <c r="A980" t="s">
        <v>7245</v>
      </c>
      <c r="B980" t="s">
        <v>7246</v>
      </c>
      <c r="C980" t="str">
        <f t="shared" si="15"/>
        <v>CZTábor</v>
      </c>
    </row>
    <row r="981" spans="1:3">
      <c r="A981" t="s">
        <v>7247</v>
      </c>
      <c r="B981" t="s">
        <v>7248</v>
      </c>
      <c r="C981" t="str">
        <f t="shared" si="15"/>
        <v>CZPlzeňský kraj</v>
      </c>
    </row>
    <row r="982" spans="1:3">
      <c r="A982" t="s">
        <v>7249</v>
      </c>
      <c r="B982" t="s">
        <v>7250</v>
      </c>
      <c r="C982" t="str">
        <f t="shared" si="15"/>
        <v>CZDomažlice</v>
      </c>
    </row>
    <row r="983" spans="1:3">
      <c r="A983" t="s">
        <v>7251</v>
      </c>
      <c r="B983" t="s">
        <v>7252</v>
      </c>
      <c r="C983" t="str">
        <f t="shared" si="15"/>
        <v>CZKlatovy</v>
      </c>
    </row>
    <row r="984" spans="1:3">
      <c r="A984" t="s">
        <v>7253</v>
      </c>
      <c r="B984" t="s">
        <v>7254</v>
      </c>
      <c r="C984" t="str">
        <f t="shared" si="15"/>
        <v>CZPlzeň-město</v>
      </c>
    </row>
    <row r="985" spans="1:3">
      <c r="A985" t="s">
        <v>7255</v>
      </c>
      <c r="B985" t="s">
        <v>7256</v>
      </c>
      <c r="C985" t="str">
        <f t="shared" si="15"/>
        <v>CZPlzeň-jih</v>
      </c>
    </row>
    <row r="986" spans="1:3">
      <c r="A986" t="s">
        <v>7257</v>
      </c>
      <c r="B986" t="s">
        <v>7258</v>
      </c>
      <c r="C986" t="str">
        <f t="shared" si="15"/>
        <v>CZPlzeň-sever</v>
      </c>
    </row>
    <row r="987" spans="1:3">
      <c r="A987" t="s">
        <v>7259</v>
      </c>
      <c r="B987" t="s">
        <v>7260</v>
      </c>
      <c r="C987" t="str">
        <f t="shared" si="15"/>
        <v>CZRokycany</v>
      </c>
    </row>
    <row r="988" spans="1:3">
      <c r="A988" t="s">
        <v>7261</v>
      </c>
      <c r="B988" t="s">
        <v>7262</v>
      </c>
      <c r="C988" t="str">
        <f t="shared" si="15"/>
        <v>CZTachov</v>
      </c>
    </row>
    <row r="989" spans="1:3">
      <c r="A989" t="s">
        <v>7263</v>
      </c>
      <c r="B989" t="s">
        <v>7264</v>
      </c>
      <c r="C989" t="str">
        <f t="shared" si="15"/>
        <v>CZKarlovarský kraj</v>
      </c>
    </row>
    <row r="990" spans="1:3">
      <c r="A990" t="s">
        <v>7265</v>
      </c>
      <c r="B990" t="s">
        <v>7266</v>
      </c>
      <c r="C990" t="str">
        <f t="shared" si="15"/>
        <v>CZCheb</v>
      </c>
    </row>
    <row r="991" spans="1:3">
      <c r="A991" t="s">
        <v>7267</v>
      </c>
      <c r="B991" t="s">
        <v>7268</v>
      </c>
      <c r="C991" t="str">
        <f t="shared" si="15"/>
        <v>CZKarlovy Vary</v>
      </c>
    </row>
    <row r="992" spans="1:3">
      <c r="A992" t="s">
        <v>7269</v>
      </c>
      <c r="B992" t="s">
        <v>7270</v>
      </c>
      <c r="C992" t="str">
        <f t="shared" si="15"/>
        <v>CZSokolov</v>
      </c>
    </row>
    <row r="993" spans="1:3">
      <c r="A993" t="s">
        <v>7271</v>
      </c>
      <c r="B993" t="s">
        <v>7272</v>
      </c>
      <c r="C993" t="str">
        <f t="shared" si="15"/>
        <v>CZÚstecký kraj</v>
      </c>
    </row>
    <row r="994" spans="1:3">
      <c r="A994" t="s">
        <v>7273</v>
      </c>
      <c r="B994" t="s">
        <v>7274</v>
      </c>
      <c r="C994" t="str">
        <f t="shared" si="15"/>
        <v>CZDěčín</v>
      </c>
    </row>
    <row r="995" spans="1:3">
      <c r="A995" t="s">
        <v>7275</v>
      </c>
      <c r="B995" t="s">
        <v>7276</v>
      </c>
      <c r="C995" t="str">
        <f t="shared" si="15"/>
        <v>CZChomutov</v>
      </c>
    </row>
    <row r="996" spans="1:3">
      <c r="A996" t="s">
        <v>7277</v>
      </c>
      <c r="B996" t="s">
        <v>7278</v>
      </c>
      <c r="C996" t="str">
        <f t="shared" si="15"/>
        <v>CZLitoměřice</v>
      </c>
    </row>
    <row r="997" spans="1:3">
      <c r="A997" t="s">
        <v>7279</v>
      </c>
      <c r="B997" t="s">
        <v>7280</v>
      </c>
      <c r="C997" t="str">
        <f t="shared" si="15"/>
        <v>CZLouny</v>
      </c>
    </row>
    <row r="998" spans="1:3">
      <c r="A998" t="s">
        <v>7281</v>
      </c>
      <c r="B998" t="s">
        <v>7282</v>
      </c>
      <c r="C998" t="str">
        <f t="shared" si="15"/>
        <v>CZMost</v>
      </c>
    </row>
    <row r="999" spans="1:3">
      <c r="A999" t="s">
        <v>7283</v>
      </c>
      <c r="B999" t="s">
        <v>7284</v>
      </c>
      <c r="C999" t="str">
        <f t="shared" si="15"/>
        <v>CZTeplice</v>
      </c>
    </row>
    <row r="1000" spans="1:3">
      <c r="A1000" t="s">
        <v>7285</v>
      </c>
      <c r="B1000" t="s">
        <v>7286</v>
      </c>
      <c r="C1000" t="str">
        <f t="shared" si="15"/>
        <v>CZÚstí nad Labem</v>
      </c>
    </row>
    <row r="1001" spans="1:3">
      <c r="A1001" t="s">
        <v>7287</v>
      </c>
      <c r="B1001" t="s">
        <v>7288</v>
      </c>
      <c r="C1001" t="str">
        <f t="shared" si="15"/>
        <v>CZLiberecký kraj</v>
      </c>
    </row>
    <row r="1002" spans="1:3">
      <c r="A1002" t="s">
        <v>7289</v>
      </c>
      <c r="B1002" t="s">
        <v>7290</v>
      </c>
      <c r="C1002" t="str">
        <f t="shared" si="15"/>
        <v>CZČeská Lípa</v>
      </c>
    </row>
    <row r="1003" spans="1:3">
      <c r="A1003" t="s">
        <v>7291</v>
      </c>
      <c r="B1003" t="s">
        <v>7292</v>
      </c>
      <c r="C1003" t="str">
        <f t="shared" si="15"/>
        <v>CZJablonec nad Nisou</v>
      </c>
    </row>
    <row r="1004" spans="1:3">
      <c r="A1004" t="s">
        <v>7293</v>
      </c>
      <c r="B1004" t="s">
        <v>7294</v>
      </c>
      <c r="C1004" t="str">
        <f t="shared" si="15"/>
        <v>CZLiberec</v>
      </c>
    </row>
    <row r="1005" spans="1:3">
      <c r="A1005" t="s">
        <v>7295</v>
      </c>
      <c r="B1005" t="s">
        <v>7296</v>
      </c>
      <c r="C1005" t="str">
        <f t="shared" si="15"/>
        <v>CZSemily</v>
      </c>
    </row>
    <row r="1006" spans="1:3">
      <c r="A1006" t="s">
        <v>7297</v>
      </c>
      <c r="B1006" t="s">
        <v>7298</v>
      </c>
      <c r="C1006" t="str">
        <f t="shared" si="15"/>
        <v>CZKrálovéhradecký kraj</v>
      </c>
    </row>
    <row r="1007" spans="1:3">
      <c r="A1007" t="s">
        <v>7299</v>
      </c>
      <c r="B1007" t="s">
        <v>7300</v>
      </c>
      <c r="C1007" t="str">
        <f t="shared" si="15"/>
        <v>CZHradec Králové</v>
      </c>
    </row>
    <row r="1008" spans="1:3">
      <c r="A1008" t="s">
        <v>7301</v>
      </c>
      <c r="B1008" t="s">
        <v>7302</v>
      </c>
      <c r="C1008" t="str">
        <f t="shared" si="15"/>
        <v>CZJičín</v>
      </c>
    </row>
    <row r="1009" spans="1:3">
      <c r="A1009" t="s">
        <v>7303</v>
      </c>
      <c r="B1009" t="s">
        <v>7304</v>
      </c>
      <c r="C1009" t="str">
        <f t="shared" si="15"/>
        <v>CZNáchod</v>
      </c>
    </row>
    <row r="1010" spans="1:3">
      <c r="A1010" t="s">
        <v>7305</v>
      </c>
      <c r="B1010" t="s">
        <v>7306</v>
      </c>
      <c r="C1010" t="str">
        <f t="shared" si="15"/>
        <v>CZRychnov nad Kněžnou</v>
      </c>
    </row>
    <row r="1011" spans="1:3">
      <c r="A1011" t="s">
        <v>7307</v>
      </c>
      <c r="B1011" t="s">
        <v>7308</v>
      </c>
      <c r="C1011" t="str">
        <f t="shared" si="15"/>
        <v>CZTrutnov</v>
      </c>
    </row>
    <row r="1012" spans="1:3">
      <c r="A1012" t="s">
        <v>7309</v>
      </c>
      <c r="B1012" t="s">
        <v>7310</v>
      </c>
      <c r="C1012" t="str">
        <f t="shared" si="15"/>
        <v>CZPardubický kraj</v>
      </c>
    </row>
    <row r="1013" spans="1:3">
      <c r="A1013" t="s">
        <v>7311</v>
      </c>
      <c r="B1013" t="s">
        <v>7312</v>
      </c>
      <c r="C1013" t="str">
        <f t="shared" si="15"/>
        <v>CZChrudim</v>
      </c>
    </row>
    <row r="1014" spans="1:3">
      <c r="A1014" t="s">
        <v>7313</v>
      </c>
      <c r="B1014" t="s">
        <v>7314</v>
      </c>
      <c r="C1014" t="str">
        <f t="shared" si="15"/>
        <v>CZPardubice</v>
      </c>
    </row>
    <row r="1015" spans="1:3">
      <c r="A1015" t="s">
        <v>7315</v>
      </c>
      <c r="B1015" t="s">
        <v>7316</v>
      </c>
      <c r="C1015" t="str">
        <f t="shared" si="15"/>
        <v>CZSvitavy</v>
      </c>
    </row>
    <row r="1016" spans="1:3">
      <c r="A1016" t="s">
        <v>7317</v>
      </c>
      <c r="B1016" t="s">
        <v>7318</v>
      </c>
      <c r="C1016" t="str">
        <f t="shared" si="15"/>
        <v>CZÚstí nad Orlicí</v>
      </c>
    </row>
    <row r="1017" spans="1:3">
      <c r="A1017" t="s">
        <v>7319</v>
      </c>
      <c r="B1017" t="s">
        <v>7320</v>
      </c>
      <c r="C1017" t="str">
        <f t="shared" si="15"/>
        <v>CZKraj Vysočina</v>
      </c>
    </row>
    <row r="1018" spans="1:3">
      <c r="A1018" t="s">
        <v>7321</v>
      </c>
      <c r="B1018" t="s">
        <v>7322</v>
      </c>
      <c r="C1018" t="str">
        <f t="shared" si="15"/>
        <v>CZHavlíčkův Brod</v>
      </c>
    </row>
    <row r="1019" spans="1:3">
      <c r="A1019" t="s">
        <v>7323</v>
      </c>
      <c r="B1019" t="s">
        <v>7324</v>
      </c>
      <c r="C1019" t="str">
        <f t="shared" si="15"/>
        <v>CZJihlava</v>
      </c>
    </row>
    <row r="1020" spans="1:3">
      <c r="A1020" t="s">
        <v>7325</v>
      </c>
      <c r="B1020" t="s">
        <v>7326</v>
      </c>
      <c r="C1020" t="str">
        <f t="shared" si="15"/>
        <v>CZPelhřimov</v>
      </c>
    </row>
    <row r="1021" spans="1:3">
      <c r="A1021" t="s">
        <v>7327</v>
      </c>
      <c r="B1021" t="s">
        <v>7328</v>
      </c>
      <c r="C1021" t="str">
        <f t="shared" si="15"/>
        <v>CZTřebíč</v>
      </c>
    </row>
    <row r="1022" spans="1:3">
      <c r="A1022" t="s">
        <v>7329</v>
      </c>
      <c r="B1022" t="s">
        <v>7330</v>
      </c>
      <c r="C1022" t="str">
        <f t="shared" si="15"/>
        <v>CZŽďár nad Sázavou</v>
      </c>
    </row>
    <row r="1023" spans="1:3">
      <c r="A1023" t="s">
        <v>7331</v>
      </c>
      <c r="B1023" t="s">
        <v>7332</v>
      </c>
      <c r="C1023" t="str">
        <f t="shared" si="15"/>
        <v>CZJihomoravský kraj</v>
      </c>
    </row>
    <row r="1024" spans="1:3">
      <c r="A1024" t="s">
        <v>7333</v>
      </c>
      <c r="B1024" t="s">
        <v>7334</v>
      </c>
      <c r="C1024" t="str">
        <f t="shared" si="15"/>
        <v>CZBlansko</v>
      </c>
    </row>
    <row r="1025" spans="1:3">
      <c r="A1025" t="s">
        <v>7335</v>
      </c>
      <c r="B1025" t="s">
        <v>7336</v>
      </c>
      <c r="C1025" t="str">
        <f t="shared" si="15"/>
        <v>CZBrno-město</v>
      </c>
    </row>
    <row r="1026" spans="1:3">
      <c r="A1026" t="s">
        <v>7337</v>
      </c>
      <c r="B1026" t="s">
        <v>7338</v>
      </c>
      <c r="C1026" t="str">
        <f t="shared" si="15"/>
        <v>CZBrno-venkov</v>
      </c>
    </row>
    <row r="1027" spans="1:3">
      <c r="A1027" t="s">
        <v>7339</v>
      </c>
      <c r="B1027" t="s">
        <v>7340</v>
      </c>
      <c r="C1027" t="str">
        <f t="shared" ref="C1027:C1090" si="16">LEFT(A1027,2)&amp;B1027</f>
        <v>CZBřeclav</v>
      </c>
    </row>
    <row r="1028" spans="1:3">
      <c r="A1028" t="s">
        <v>7341</v>
      </c>
      <c r="B1028" t="s">
        <v>7342</v>
      </c>
      <c r="C1028" t="str">
        <f t="shared" si="16"/>
        <v>CZHodonín</v>
      </c>
    </row>
    <row r="1029" spans="1:3">
      <c r="A1029" t="s">
        <v>7343</v>
      </c>
      <c r="B1029" t="s">
        <v>7344</v>
      </c>
      <c r="C1029" t="str">
        <f t="shared" si="16"/>
        <v>CZVyškov</v>
      </c>
    </row>
    <row r="1030" spans="1:3">
      <c r="A1030" t="s">
        <v>7345</v>
      </c>
      <c r="B1030" t="s">
        <v>7346</v>
      </c>
      <c r="C1030" t="str">
        <f t="shared" si="16"/>
        <v>CZZnojmo</v>
      </c>
    </row>
    <row r="1031" spans="1:3">
      <c r="A1031" t="s">
        <v>7347</v>
      </c>
      <c r="B1031" t="s">
        <v>7348</v>
      </c>
      <c r="C1031" t="str">
        <f t="shared" si="16"/>
        <v>CZOlomoucký kraj</v>
      </c>
    </row>
    <row r="1032" spans="1:3">
      <c r="A1032" t="s">
        <v>7349</v>
      </c>
      <c r="B1032" t="s">
        <v>7350</v>
      </c>
      <c r="C1032" t="str">
        <f t="shared" si="16"/>
        <v>CZJeseník</v>
      </c>
    </row>
    <row r="1033" spans="1:3">
      <c r="A1033" t="s">
        <v>7351</v>
      </c>
      <c r="B1033" t="s">
        <v>7352</v>
      </c>
      <c r="C1033" t="str">
        <f t="shared" si="16"/>
        <v>CZOlomouc</v>
      </c>
    </row>
    <row r="1034" spans="1:3">
      <c r="A1034" t="s">
        <v>7353</v>
      </c>
      <c r="B1034" t="s">
        <v>7354</v>
      </c>
      <c r="C1034" t="str">
        <f t="shared" si="16"/>
        <v>CZProstějov</v>
      </c>
    </row>
    <row r="1035" spans="1:3">
      <c r="A1035" t="s">
        <v>7355</v>
      </c>
      <c r="B1035" t="s">
        <v>7356</v>
      </c>
      <c r="C1035" t="str">
        <f t="shared" si="16"/>
        <v>CZPřerov</v>
      </c>
    </row>
    <row r="1036" spans="1:3">
      <c r="A1036" t="s">
        <v>7357</v>
      </c>
      <c r="B1036" t="s">
        <v>7358</v>
      </c>
      <c r="C1036" t="str">
        <f t="shared" si="16"/>
        <v>CZŠumperk</v>
      </c>
    </row>
    <row r="1037" spans="1:3">
      <c r="A1037" t="s">
        <v>7359</v>
      </c>
      <c r="B1037" t="s">
        <v>7360</v>
      </c>
      <c r="C1037" t="str">
        <f t="shared" si="16"/>
        <v>CZZlínský kraj</v>
      </c>
    </row>
    <row r="1038" spans="1:3">
      <c r="A1038" t="s">
        <v>7361</v>
      </c>
      <c r="B1038" t="s">
        <v>7362</v>
      </c>
      <c r="C1038" t="str">
        <f t="shared" si="16"/>
        <v>CZKroměříž</v>
      </c>
    </row>
    <row r="1039" spans="1:3">
      <c r="A1039" t="s">
        <v>7363</v>
      </c>
      <c r="B1039" t="s">
        <v>7364</v>
      </c>
      <c r="C1039" t="str">
        <f t="shared" si="16"/>
        <v>CZUherské Hradiště</v>
      </c>
    </row>
    <row r="1040" spans="1:3">
      <c r="A1040" t="s">
        <v>7365</v>
      </c>
      <c r="B1040" t="s">
        <v>7366</v>
      </c>
      <c r="C1040" t="str">
        <f t="shared" si="16"/>
        <v>CZVsetín</v>
      </c>
    </row>
    <row r="1041" spans="1:3">
      <c r="A1041" t="s">
        <v>7367</v>
      </c>
      <c r="B1041" t="s">
        <v>7368</v>
      </c>
      <c r="C1041" t="str">
        <f t="shared" si="16"/>
        <v>CZZlín</v>
      </c>
    </row>
    <row r="1042" spans="1:3">
      <c r="A1042" t="s">
        <v>7369</v>
      </c>
      <c r="B1042" t="s">
        <v>7370</v>
      </c>
      <c r="C1042" t="str">
        <f t="shared" si="16"/>
        <v>CZMoravskoslezský kraj</v>
      </c>
    </row>
    <row r="1043" spans="1:3">
      <c r="A1043" t="s">
        <v>7371</v>
      </c>
      <c r="B1043" t="s">
        <v>7372</v>
      </c>
      <c r="C1043" t="str">
        <f t="shared" si="16"/>
        <v>CZBruntál</v>
      </c>
    </row>
    <row r="1044" spans="1:3">
      <c r="A1044" t="s">
        <v>7373</v>
      </c>
      <c r="B1044" t="s">
        <v>7374</v>
      </c>
      <c r="C1044" t="str">
        <f t="shared" si="16"/>
        <v>CZFrýdek-Místek</v>
      </c>
    </row>
    <row r="1045" spans="1:3">
      <c r="A1045" t="s">
        <v>7375</v>
      </c>
      <c r="B1045" t="s">
        <v>7376</v>
      </c>
      <c r="C1045" t="str">
        <f t="shared" si="16"/>
        <v>CZKarviná</v>
      </c>
    </row>
    <row r="1046" spans="1:3">
      <c r="A1046" t="s">
        <v>7377</v>
      </c>
      <c r="B1046" t="s">
        <v>7378</v>
      </c>
      <c r="C1046" t="str">
        <f t="shared" si="16"/>
        <v>CZNový Jičín</v>
      </c>
    </row>
    <row r="1047" spans="1:3">
      <c r="A1047" t="s">
        <v>7379</v>
      </c>
      <c r="B1047" t="s">
        <v>7380</v>
      </c>
      <c r="C1047" t="str">
        <f t="shared" si="16"/>
        <v>CZOpava</v>
      </c>
    </row>
    <row r="1048" spans="1:3">
      <c r="A1048" t="s">
        <v>7381</v>
      </c>
      <c r="B1048" t="s">
        <v>7382</v>
      </c>
      <c r="C1048" t="str">
        <f t="shared" si="16"/>
        <v>CZOstrava-město</v>
      </c>
    </row>
    <row r="1049" spans="1:3">
      <c r="A1049" t="s">
        <v>7383</v>
      </c>
      <c r="B1049" t="s">
        <v>7384</v>
      </c>
      <c r="C1049" t="str">
        <f t="shared" si="16"/>
        <v>CZPraha, Hlavní město</v>
      </c>
    </row>
    <row r="1050" spans="1:3">
      <c r="A1050" t="s">
        <v>7385</v>
      </c>
      <c r="B1050" t="s">
        <v>7386</v>
      </c>
      <c r="C1050" t="str">
        <f t="shared" si="16"/>
        <v>DEBrandenburg</v>
      </c>
    </row>
    <row r="1051" spans="1:3">
      <c r="A1051" t="s">
        <v>7387</v>
      </c>
      <c r="B1051" t="s">
        <v>7388</v>
      </c>
      <c r="C1051" t="str">
        <f t="shared" si="16"/>
        <v>DEBerlin</v>
      </c>
    </row>
    <row r="1052" spans="1:3">
      <c r="A1052" t="s">
        <v>7389</v>
      </c>
      <c r="B1052" t="s">
        <v>1199</v>
      </c>
      <c r="C1052" t="str">
        <f t="shared" si="16"/>
        <v>DEBaden-Württemberg</v>
      </c>
    </row>
    <row r="1053" spans="1:3">
      <c r="A1053" t="s">
        <v>7390</v>
      </c>
      <c r="B1053" t="s">
        <v>7391</v>
      </c>
      <c r="C1053" t="str">
        <f t="shared" si="16"/>
        <v>DEBayern</v>
      </c>
    </row>
    <row r="1054" spans="1:3">
      <c r="A1054" t="s">
        <v>7392</v>
      </c>
      <c r="B1054" t="s">
        <v>7393</v>
      </c>
      <c r="C1054" t="str">
        <f t="shared" si="16"/>
        <v>DEBremen</v>
      </c>
    </row>
    <row r="1055" spans="1:3">
      <c r="A1055" t="s">
        <v>7394</v>
      </c>
      <c r="B1055" t="s">
        <v>1368</v>
      </c>
      <c r="C1055" t="str">
        <f t="shared" si="16"/>
        <v>DEHessen</v>
      </c>
    </row>
    <row r="1056" spans="1:3">
      <c r="A1056" t="s">
        <v>7395</v>
      </c>
      <c r="B1056" t="s">
        <v>1257</v>
      </c>
      <c r="C1056" t="str">
        <f t="shared" si="16"/>
        <v>DEHamburg</v>
      </c>
    </row>
    <row r="1057" spans="1:3">
      <c r="A1057" t="s">
        <v>7396</v>
      </c>
      <c r="B1057" t="s">
        <v>7397</v>
      </c>
      <c r="C1057" t="str">
        <f t="shared" si="16"/>
        <v>DEMecklenburg-Vorpommern</v>
      </c>
    </row>
    <row r="1058" spans="1:3">
      <c r="A1058" t="s">
        <v>7398</v>
      </c>
      <c r="B1058" t="s">
        <v>1667</v>
      </c>
      <c r="C1058" t="str">
        <f t="shared" si="16"/>
        <v>DENiedersachsen</v>
      </c>
    </row>
    <row r="1059" spans="1:3">
      <c r="A1059" t="s">
        <v>7399</v>
      </c>
      <c r="B1059" t="s">
        <v>7400</v>
      </c>
      <c r="C1059" t="str">
        <f t="shared" si="16"/>
        <v>DENordrhein-Westfalen</v>
      </c>
    </row>
    <row r="1060" spans="1:3">
      <c r="A1060" t="s">
        <v>7401</v>
      </c>
      <c r="B1060" t="s">
        <v>7402</v>
      </c>
      <c r="C1060" t="str">
        <f t="shared" si="16"/>
        <v>DERheinland-Pfalz</v>
      </c>
    </row>
    <row r="1061" spans="1:3">
      <c r="A1061" t="s">
        <v>7403</v>
      </c>
      <c r="B1061" t="s">
        <v>7404</v>
      </c>
      <c r="C1061" t="str">
        <f t="shared" si="16"/>
        <v>DESchleswig-Holstein</v>
      </c>
    </row>
    <row r="1062" spans="1:3">
      <c r="A1062" t="s">
        <v>7405</v>
      </c>
      <c r="B1062" t="s">
        <v>7406</v>
      </c>
      <c r="C1062" t="str">
        <f t="shared" si="16"/>
        <v>DESaarland</v>
      </c>
    </row>
    <row r="1063" spans="1:3">
      <c r="A1063" t="s">
        <v>7407</v>
      </c>
      <c r="B1063" t="s">
        <v>7408</v>
      </c>
      <c r="C1063" t="str">
        <f t="shared" si="16"/>
        <v>DESachsen</v>
      </c>
    </row>
    <row r="1064" spans="1:3">
      <c r="A1064" t="s">
        <v>7409</v>
      </c>
      <c r="B1064" t="s">
        <v>7410</v>
      </c>
      <c r="C1064" t="str">
        <f t="shared" si="16"/>
        <v>DESachsen-Anhalt</v>
      </c>
    </row>
    <row r="1065" spans="1:3">
      <c r="A1065" t="s">
        <v>7411</v>
      </c>
      <c r="B1065" t="s">
        <v>7412</v>
      </c>
      <c r="C1065" t="str">
        <f t="shared" si="16"/>
        <v>DEThüringen</v>
      </c>
    </row>
    <row r="1066" spans="1:3">
      <c r="A1066" t="s">
        <v>7413</v>
      </c>
      <c r="B1066" t="s">
        <v>7414</v>
      </c>
      <c r="C1066" t="str">
        <f t="shared" si="16"/>
        <v>DJ‘Artā</v>
      </c>
    </row>
    <row r="1067" spans="1:3">
      <c r="A1067" t="s">
        <v>7413</v>
      </c>
      <c r="B1067" t="s">
        <v>7415</v>
      </c>
      <c r="C1067" t="str">
        <f t="shared" si="16"/>
        <v>DJArta</v>
      </c>
    </row>
    <row r="1068" spans="1:3">
      <c r="A1068" t="s">
        <v>7416</v>
      </c>
      <c r="B1068" t="s">
        <v>7417</v>
      </c>
      <c r="C1068" t="str">
        <f t="shared" si="16"/>
        <v>DJ‘Alī Şabīḩ</v>
      </c>
    </row>
    <row r="1069" spans="1:3">
      <c r="A1069" t="s">
        <v>7416</v>
      </c>
      <c r="B1069" t="s">
        <v>7418</v>
      </c>
      <c r="C1069" t="str">
        <f t="shared" si="16"/>
        <v>DJAli Sabieh</v>
      </c>
    </row>
    <row r="1070" spans="1:3">
      <c r="A1070" t="s">
        <v>7419</v>
      </c>
      <c r="B1070" t="s">
        <v>7420</v>
      </c>
      <c r="C1070" t="str">
        <f t="shared" si="16"/>
        <v>DJDikhīl</v>
      </c>
    </row>
    <row r="1071" spans="1:3">
      <c r="A1071" t="s">
        <v>7419</v>
      </c>
      <c r="B1071" t="s">
        <v>7421</v>
      </c>
      <c r="C1071" t="str">
        <f t="shared" si="16"/>
        <v>DJDikhil</v>
      </c>
    </row>
    <row r="1072" spans="1:3">
      <c r="A1072" t="s">
        <v>7422</v>
      </c>
      <c r="B1072" t="s">
        <v>7423</v>
      </c>
      <c r="C1072" t="str">
        <f t="shared" si="16"/>
        <v>DJAwbūk</v>
      </c>
    </row>
    <row r="1073" spans="1:3">
      <c r="A1073" t="s">
        <v>7422</v>
      </c>
      <c r="B1073" t="s">
        <v>7424</v>
      </c>
      <c r="C1073" t="str">
        <f t="shared" si="16"/>
        <v>DJObock</v>
      </c>
    </row>
    <row r="1074" spans="1:3">
      <c r="A1074" t="s">
        <v>7425</v>
      </c>
      <c r="B1074" t="s">
        <v>7426</v>
      </c>
      <c r="C1074" t="str">
        <f t="shared" si="16"/>
        <v>DJTājūrah</v>
      </c>
    </row>
    <row r="1075" spans="1:3">
      <c r="A1075" t="s">
        <v>7425</v>
      </c>
      <c r="B1075" t="s">
        <v>7427</v>
      </c>
      <c r="C1075" t="str">
        <f t="shared" si="16"/>
        <v>DJTadjourah</v>
      </c>
    </row>
    <row r="1076" spans="1:3">
      <c r="A1076" t="s">
        <v>7428</v>
      </c>
      <c r="B1076" t="s">
        <v>7429</v>
      </c>
      <c r="C1076" t="str">
        <f t="shared" si="16"/>
        <v>DJJībūtī</v>
      </c>
    </row>
    <row r="1077" spans="1:3">
      <c r="A1077" t="s">
        <v>7428</v>
      </c>
      <c r="B1077" t="s">
        <v>7430</v>
      </c>
      <c r="C1077" t="str">
        <f t="shared" si="16"/>
        <v>DJDjibouti</v>
      </c>
    </row>
    <row r="1078" spans="1:3">
      <c r="A1078" t="s">
        <v>7431</v>
      </c>
      <c r="B1078" t="s">
        <v>7432</v>
      </c>
      <c r="C1078" t="str">
        <f t="shared" si="16"/>
        <v>DKNordjylland</v>
      </c>
    </row>
    <row r="1079" spans="1:3">
      <c r="A1079" t="s">
        <v>7433</v>
      </c>
      <c r="B1079" t="s">
        <v>7434</v>
      </c>
      <c r="C1079" t="str">
        <f t="shared" si="16"/>
        <v>DKMidtjylland</v>
      </c>
    </row>
    <row r="1080" spans="1:3">
      <c r="A1080" t="s">
        <v>7435</v>
      </c>
      <c r="B1080" t="s">
        <v>7436</v>
      </c>
      <c r="C1080" t="str">
        <f t="shared" si="16"/>
        <v>DKSyddanmark</v>
      </c>
    </row>
    <row r="1081" spans="1:3">
      <c r="A1081" t="s">
        <v>7437</v>
      </c>
      <c r="B1081" t="s">
        <v>7438</v>
      </c>
      <c r="C1081" t="str">
        <f t="shared" si="16"/>
        <v>DKHovedstaden</v>
      </c>
    </row>
    <row r="1082" spans="1:3">
      <c r="A1082" t="s">
        <v>7439</v>
      </c>
      <c r="B1082" t="s">
        <v>7440</v>
      </c>
      <c r="C1082" t="str">
        <f t="shared" si="16"/>
        <v>DKSjælland</v>
      </c>
    </row>
    <row r="1083" spans="1:3">
      <c r="A1083" t="s">
        <v>7441</v>
      </c>
      <c r="B1083" t="s">
        <v>6015</v>
      </c>
      <c r="C1083" t="str">
        <f t="shared" si="16"/>
        <v>DMSaint Andrew</v>
      </c>
    </row>
    <row r="1084" spans="1:3">
      <c r="A1084" t="s">
        <v>7442</v>
      </c>
      <c r="B1084" t="s">
        <v>7443</v>
      </c>
      <c r="C1084" t="str">
        <f t="shared" si="16"/>
        <v>DMSaint David</v>
      </c>
    </row>
    <row r="1085" spans="1:3">
      <c r="A1085" t="s">
        <v>7444</v>
      </c>
      <c r="B1085" t="s">
        <v>5683</v>
      </c>
      <c r="C1085" t="str">
        <f t="shared" si="16"/>
        <v>DMSaint George</v>
      </c>
    </row>
    <row r="1086" spans="1:3">
      <c r="A1086" t="s">
        <v>7445</v>
      </c>
      <c r="B1086" t="s">
        <v>5685</v>
      </c>
      <c r="C1086" t="str">
        <f t="shared" si="16"/>
        <v>DMSaint John</v>
      </c>
    </row>
    <row r="1087" spans="1:3">
      <c r="A1087" t="s">
        <v>7446</v>
      </c>
      <c r="B1087" t="s">
        <v>6021</v>
      </c>
      <c r="C1087" t="str">
        <f t="shared" si="16"/>
        <v>DMSaint Joseph</v>
      </c>
    </row>
    <row r="1088" spans="1:3">
      <c r="A1088" t="s">
        <v>7447</v>
      </c>
      <c r="B1088" t="s">
        <v>7448</v>
      </c>
      <c r="C1088" t="str">
        <f t="shared" si="16"/>
        <v>DMSaint Luke</v>
      </c>
    </row>
    <row r="1089" spans="1:3">
      <c r="A1089" t="s">
        <v>7449</v>
      </c>
      <c r="B1089" t="s">
        <v>7450</v>
      </c>
      <c r="C1089" t="str">
        <f t="shared" si="16"/>
        <v>DMSaint Mark</v>
      </c>
    </row>
    <row r="1090" spans="1:3">
      <c r="A1090" t="s">
        <v>7451</v>
      </c>
      <c r="B1090" t="s">
        <v>7452</v>
      </c>
      <c r="C1090" t="str">
        <f t="shared" si="16"/>
        <v>DMSaint Patrick</v>
      </c>
    </row>
    <row r="1091" spans="1:3">
      <c r="A1091" t="s">
        <v>7453</v>
      </c>
      <c r="B1091" t="s">
        <v>5689</v>
      </c>
      <c r="C1091" t="str">
        <f t="shared" ref="C1091:C1154" si="17">LEFT(A1091,2)&amp;B1091</f>
        <v>DMSaint Paul</v>
      </c>
    </row>
    <row r="1092" spans="1:3">
      <c r="A1092" t="s">
        <v>7454</v>
      </c>
      <c r="B1092" t="s">
        <v>5691</v>
      </c>
      <c r="C1092" t="str">
        <f t="shared" si="17"/>
        <v>DMSaint Peter</v>
      </c>
    </row>
    <row r="1093" spans="1:3">
      <c r="A1093" t="s">
        <v>7455</v>
      </c>
      <c r="B1093" t="s">
        <v>7456</v>
      </c>
      <c r="C1093" t="str">
        <f t="shared" si="17"/>
        <v>DOCibao Nordeste</v>
      </c>
    </row>
    <row r="1094" spans="1:3">
      <c r="A1094" t="s">
        <v>7457</v>
      </c>
      <c r="B1094" t="s">
        <v>7458</v>
      </c>
      <c r="C1094" t="str">
        <f t="shared" si="17"/>
        <v>DODuarte</v>
      </c>
    </row>
    <row r="1095" spans="1:3">
      <c r="A1095" t="s">
        <v>7459</v>
      </c>
      <c r="B1095" t="s">
        <v>7460</v>
      </c>
      <c r="C1095" t="str">
        <f t="shared" si="17"/>
        <v>DOMaría Trinidad Sánchez</v>
      </c>
    </row>
    <row r="1096" spans="1:3">
      <c r="A1096" t="s">
        <v>7461</v>
      </c>
      <c r="B1096" t="s">
        <v>7462</v>
      </c>
      <c r="C1096" t="str">
        <f t="shared" si="17"/>
        <v>DOHermanas Mirabal</v>
      </c>
    </row>
    <row r="1097" spans="1:3">
      <c r="A1097" t="s">
        <v>7463</v>
      </c>
      <c r="B1097" t="s">
        <v>7464</v>
      </c>
      <c r="C1097" t="str">
        <f t="shared" si="17"/>
        <v>DOSamaná</v>
      </c>
    </row>
    <row r="1098" spans="1:3">
      <c r="A1098" t="s">
        <v>7465</v>
      </c>
      <c r="B1098" t="s">
        <v>7466</v>
      </c>
      <c r="C1098" t="str">
        <f t="shared" si="17"/>
        <v>DOCibao Noroeste</v>
      </c>
    </row>
    <row r="1099" spans="1:3">
      <c r="A1099" t="s">
        <v>7467</v>
      </c>
      <c r="B1099" t="s">
        <v>7468</v>
      </c>
      <c r="C1099" t="str">
        <f t="shared" si="17"/>
        <v>DODajabón</v>
      </c>
    </row>
    <row r="1100" spans="1:3">
      <c r="A1100" t="s">
        <v>7469</v>
      </c>
      <c r="B1100" t="s">
        <v>7470</v>
      </c>
      <c r="C1100" t="str">
        <f t="shared" si="17"/>
        <v>DOMonte Cristi</v>
      </c>
    </row>
    <row r="1101" spans="1:3">
      <c r="A1101" t="s">
        <v>7471</v>
      </c>
      <c r="B1101" t="s">
        <v>7472</v>
      </c>
      <c r="C1101" t="str">
        <f t="shared" si="17"/>
        <v>DOSantiago Rodríguez</v>
      </c>
    </row>
    <row r="1102" spans="1:3">
      <c r="A1102" t="s">
        <v>7473</v>
      </c>
      <c r="B1102" t="s">
        <v>7474</v>
      </c>
      <c r="C1102" t="str">
        <f t="shared" si="17"/>
        <v>DOValverde</v>
      </c>
    </row>
    <row r="1103" spans="1:3">
      <c r="A1103" t="s">
        <v>7475</v>
      </c>
      <c r="B1103" t="s">
        <v>7476</v>
      </c>
      <c r="C1103" t="str">
        <f t="shared" si="17"/>
        <v>DOCibao Norte</v>
      </c>
    </row>
    <row r="1104" spans="1:3">
      <c r="A1104" t="s">
        <v>7477</v>
      </c>
      <c r="B1104" t="s">
        <v>7478</v>
      </c>
      <c r="C1104" t="str">
        <f t="shared" si="17"/>
        <v>DOEspaillat</v>
      </c>
    </row>
    <row r="1105" spans="1:3">
      <c r="A1105" t="s">
        <v>7479</v>
      </c>
      <c r="B1105" t="s">
        <v>7480</v>
      </c>
      <c r="C1105" t="str">
        <f t="shared" si="17"/>
        <v>DOPuerto Plata</v>
      </c>
    </row>
    <row r="1106" spans="1:3">
      <c r="A1106" t="s">
        <v>7481</v>
      </c>
      <c r="B1106" t="s">
        <v>7482</v>
      </c>
      <c r="C1106" t="str">
        <f t="shared" si="17"/>
        <v>DOSantiago</v>
      </c>
    </row>
    <row r="1107" spans="1:3">
      <c r="A1107" t="s">
        <v>7483</v>
      </c>
      <c r="B1107" t="s">
        <v>7484</v>
      </c>
      <c r="C1107" t="str">
        <f t="shared" si="17"/>
        <v>DOCibao Sur</v>
      </c>
    </row>
    <row r="1108" spans="1:3">
      <c r="A1108" t="s">
        <v>7485</v>
      </c>
      <c r="B1108" t="s">
        <v>7486</v>
      </c>
      <c r="C1108" t="str">
        <f t="shared" si="17"/>
        <v>DOLa Vega</v>
      </c>
    </row>
    <row r="1109" spans="1:3">
      <c r="A1109" t="s">
        <v>7487</v>
      </c>
      <c r="B1109" t="s">
        <v>7488</v>
      </c>
      <c r="C1109" t="str">
        <f t="shared" si="17"/>
        <v>DOSánchez Ramírez</v>
      </c>
    </row>
    <row r="1110" spans="1:3">
      <c r="A1110" t="s">
        <v>7489</v>
      </c>
      <c r="B1110" t="s">
        <v>7490</v>
      </c>
      <c r="C1110" t="str">
        <f t="shared" si="17"/>
        <v>DOMonseñor Nouel</v>
      </c>
    </row>
    <row r="1111" spans="1:3">
      <c r="A1111" t="s">
        <v>7491</v>
      </c>
      <c r="B1111" t="s">
        <v>7492</v>
      </c>
      <c r="C1111" t="str">
        <f t="shared" si="17"/>
        <v>DOEl Valle</v>
      </c>
    </row>
    <row r="1112" spans="1:3">
      <c r="A1112" t="s">
        <v>7493</v>
      </c>
      <c r="B1112" t="s">
        <v>7494</v>
      </c>
      <c r="C1112" t="str">
        <f t="shared" si="17"/>
        <v>DOElías Piña</v>
      </c>
    </row>
    <row r="1113" spans="1:3">
      <c r="A1113" t="s">
        <v>7495</v>
      </c>
      <c r="B1113" t="s">
        <v>5791</v>
      </c>
      <c r="C1113" t="str">
        <f t="shared" si="17"/>
        <v>DOSan Juan</v>
      </c>
    </row>
    <row r="1114" spans="1:3">
      <c r="A1114" t="s">
        <v>7496</v>
      </c>
      <c r="B1114" t="s">
        <v>7497</v>
      </c>
      <c r="C1114" t="str">
        <f t="shared" si="17"/>
        <v>DOEnriquillo</v>
      </c>
    </row>
    <row r="1115" spans="1:3">
      <c r="A1115" t="s">
        <v>7498</v>
      </c>
      <c r="B1115" t="s">
        <v>7499</v>
      </c>
      <c r="C1115" t="str">
        <f t="shared" si="17"/>
        <v>DOBaoruco</v>
      </c>
    </row>
    <row r="1116" spans="1:3">
      <c r="A1116" t="s">
        <v>7500</v>
      </c>
      <c r="B1116" t="s">
        <v>7501</v>
      </c>
      <c r="C1116" t="str">
        <f t="shared" si="17"/>
        <v>DOBarahona</v>
      </c>
    </row>
    <row r="1117" spans="1:3">
      <c r="A1117" t="s">
        <v>7502</v>
      </c>
      <c r="B1117" t="s">
        <v>7503</v>
      </c>
      <c r="C1117" t="str">
        <f t="shared" si="17"/>
        <v>DOIndependencia</v>
      </c>
    </row>
    <row r="1118" spans="1:3">
      <c r="A1118" t="s">
        <v>7504</v>
      </c>
      <c r="B1118" t="s">
        <v>7505</v>
      </c>
      <c r="C1118" t="str">
        <f t="shared" si="17"/>
        <v>DOPedernales</v>
      </c>
    </row>
    <row r="1119" spans="1:3">
      <c r="A1119" t="s">
        <v>7506</v>
      </c>
      <c r="B1119" t="s">
        <v>7507</v>
      </c>
      <c r="C1119" t="str">
        <f t="shared" si="17"/>
        <v>DOHiguamo</v>
      </c>
    </row>
    <row r="1120" spans="1:3">
      <c r="A1120" t="s">
        <v>7508</v>
      </c>
      <c r="B1120" t="s">
        <v>7509</v>
      </c>
      <c r="C1120" t="str">
        <f t="shared" si="17"/>
        <v>DOSan Pedro de Macorís</v>
      </c>
    </row>
    <row r="1121" spans="1:3">
      <c r="A1121" t="s">
        <v>7510</v>
      </c>
      <c r="B1121" t="s">
        <v>7511</v>
      </c>
      <c r="C1121" t="str">
        <f t="shared" si="17"/>
        <v>DOMonte Plata</v>
      </c>
    </row>
    <row r="1122" spans="1:3">
      <c r="A1122" t="s">
        <v>7512</v>
      </c>
      <c r="B1122" t="s">
        <v>7513</v>
      </c>
      <c r="C1122" t="str">
        <f t="shared" si="17"/>
        <v>DOHato Mayor</v>
      </c>
    </row>
    <row r="1123" spans="1:3">
      <c r="A1123" t="s">
        <v>7514</v>
      </c>
      <c r="B1123" t="s">
        <v>7515</v>
      </c>
      <c r="C1123" t="str">
        <f t="shared" si="17"/>
        <v>DOOzama</v>
      </c>
    </row>
    <row r="1124" spans="1:3">
      <c r="A1124" t="s">
        <v>7516</v>
      </c>
      <c r="B1124" t="s">
        <v>7517</v>
      </c>
      <c r="C1124" t="str">
        <f t="shared" si="17"/>
        <v>DOSanto Domingo</v>
      </c>
    </row>
    <row r="1125" spans="1:3">
      <c r="A1125" t="s">
        <v>7518</v>
      </c>
      <c r="B1125" t="s">
        <v>7519</v>
      </c>
      <c r="C1125" t="str">
        <f t="shared" si="17"/>
        <v>DODistrito Nacional (Santo Domingo)</v>
      </c>
    </row>
    <row r="1126" spans="1:3">
      <c r="A1126" t="s">
        <v>7520</v>
      </c>
      <c r="B1126" t="s">
        <v>7521</v>
      </c>
      <c r="C1126" t="str">
        <f t="shared" si="17"/>
        <v>DOValdesia</v>
      </c>
    </row>
    <row r="1127" spans="1:3">
      <c r="A1127" t="s">
        <v>7522</v>
      </c>
      <c r="B1127" t="s">
        <v>7523</v>
      </c>
      <c r="C1127" t="str">
        <f t="shared" si="17"/>
        <v>DOAzua</v>
      </c>
    </row>
    <row r="1128" spans="1:3">
      <c r="A1128" t="s">
        <v>7524</v>
      </c>
      <c r="B1128" t="s">
        <v>7525</v>
      </c>
      <c r="C1128" t="str">
        <f t="shared" si="17"/>
        <v>DOPeravia</v>
      </c>
    </row>
    <row r="1129" spans="1:3">
      <c r="A1129" t="s">
        <v>7526</v>
      </c>
      <c r="B1129" t="s">
        <v>7527</v>
      </c>
      <c r="C1129" t="str">
        <f t="shared" si="17"/>
        <v>DOSan Cristóbal</v>
      </c>
    </row>
    <row r="1130" spans="1:3">
      <c r="A1130" t="s">
        <v>7528</v>
      </c>
      <c r="B1130" t="s">
        <v>7529</v>
      </c>
      <c r="C1130" t="str">
        <f t="shared" si="17"/>
        <v>DOSan José de Ocoa</v>
      </c>
    </row>
    <row r="1131" spans="1:3">
      <c r="A1131" t="s">
        <v>7530</v>
      </c>
      <c r="B1131" t="s">
        <v>7531</v>
      </c>
      <c r="C1131" t="str">
        <f t="shared" si="17"/>
        <v>DOYuma</v>
      </c>
    </row>
    <row r="1132" spans="1:3">
      <c r="A1132" t="s">
        <v>7532</v>
      </c>
      <c r="B1132" t="s">
        <v>7533</v>
      </c>
      <c r="C1132" t="str">
        <f t="shared" si="17"/>
        <v>DOEl Seibo</v>
      </c>
    </row>
    <row r="1133" spans="1:3">
      <c r="A1133" t="s">
        <v>7534</v>
      </c>
      <c r="B1133" t="s">
        <v>7535</v>
      </c>
      <c r="C1133" t="str">
        <f t="shared" si="17"/>
        <v>DOLa Altagracia</v>
      </c>
    </row>
    <row r="1134" spans="1:3">
      <c r="A1134" t="s">
        <v>7536</v>
      </c>
      <c r="B1134" t="s">
        <v>7537</v>
      </c>
      <c r="C1134" t="str">
        <f t="shared" si="17"/>
        <v>DOLa Romana</v>
      </c>
    </row>
    <row r="1135" spans="1:3">
      <c r="A1135" t="s">
        <v>7538</v>
      </c>
      <c r="B1135" t="s">
        <v>7539</v>
      </c>
      <c r="C1135" t="str">
        <f t="shared" si="17"/>
        <v>DZAdrar</v>
      </c>
    </row>
    <row r="1136" spans="1:3">
      <c r="A1136" t="s">
        <v>7540</v>
      </c>
      <c r="B1136" t="s">
        <v>7541</v>
      </c>
      <c r="C1136" t="str">
        <f t="shared" si="17"/>
        <v>DZChlef</v>
      </c>
    </row>
    <row r="1137" spans="1:3">
      <c r="A1137" t="s">
        <v>7542</v>
      </c>
      <c r="B1137" t="s">
        <v>7543</v>
      </c>
      <c r="C1137" t="str">
        <f t="shared" si="17"/>
        <v>DZLaghouat</v>
      </c>
    </row>
    <row r="1138" spans="1:3">
      <c r="A1138" t="s">
        <v>7544</v>
      </c>
      <c r="B1138" t="s">
        <v>7545</v>
      </c>
      <c r="C1138" t="str">
        <f t="shared" si="17"/>
        <v>DZOum el Bouaghi</v>
      </c>
    </row>
    <row r="1139" spans="1:3">
      <c r="A1139" t="s">
        <v>7546</v>
      </c>
      <c r="B1139" t="s">
        <v>7547</v>
      </c>
      <c r="C1139" t="str">
        <f t="shared" si="17"/>
        <v>DZBatna</v>
      </c>
    </row>
    <row r="1140" spans="1:3">
      <c r="A1140" t="s">
        <v>7548</v>
      </c>
      <c r="B1140" t="s">
        <v>7549</v>
      </c>
      <c r="C1140" t="str">
        <f t="shared" si="17"/>
        <v>DZBéjaïa</v>
      </c>
    </row>
    <row r="1141" spans="1:3">
      <c r="A1141" t="s">
        <v>7550</v>
      </c>
      <c r="B1141" t="s">
        <v>7551</v>
      </c>
      <c r="C1141" t="str">
        <f t="shared" si="17"/>
        <v>DZBiskra</v>
      </c>
    </row>
    <row r="1142" spans="1:3">
      <c r="A1142" t="s">
        <v>7552</v>
      </c>
      <c r="B1142" t="s">
        <v>7553</v>
      </c>
      <c r="C1142" t="str">
        <f t="shared" si="17"/>
        <v>DZBéchar</v>
      </c>
    </row>
    <row r="1143" spans="1:3">
      <c r="A1143" t="s">
        <v>7554</v>
      </c>
      <c r="B1143" t="s">
        <v>7555</v>
      </c>
      <c r="C1143" t="str">
        <f t="shared" si="17"/>
        <v>DZBlida</v>
      </c>
    </row>
    <row r="1144" spans="1:3">
      <c r="A1144" t="s">
        <v>7556</v>
      </c>
      <c r="B1144" t="s">
        <v>7557</v>
      </c>
      <c r="C1144" t="str">
        <f t="shared" si="17"/>
        <v>DZBouira</v>
      </c>
    </row>
    <row r="1145" spans="1:3">
      <c r="A1145" t="s">
        <v>7558</v>
      </c>
      <c r="B1145" t="s">
        <v>7559</v>
      </c>
      <c r="C1145" t="str">
        <f t="shared" si="17"/>
        <v>DZTamanrasset</v>
      </c>
    </row>
    <row r="1146" spans="1:3">
      <c r="A1146" t="s">
        <v>7560</v>
      </c>
      <c r="B1146" t="s">
        <v>7561</v>
      </c>
      <c r="C1146" t="str">
        <f t="shared" si="17"/>
        <v>DZTébessa</v>
      </c>
    </row>
    <row r="1147" spans="1:3">
      <c r="A1147" t="s">
        <v>7562</v>
      </c>
      <c r="B1147" t="s">
        <v>7563</v>
      </c>
      <c r="C1147" t="str">
        <f t="shared" si="17"/>
        <v>DZTlemcen</v>
      </c>
    </row>
    <row r="1148" spans="1:3">
      <c r="A1148" t="s">
        <v>7564</v>
      </c>
      <c r="B1148" t="s">
        <v>7565</v>
      </c>
      <c r="C1148" t="str">
        <f t="shared" si="17"/>
        <v>DZTiaret</v>
      </c>
    </row>
    <row r="1149" spans="1:3">
      <c r="A1149" t="s">
        <v>7566</v>
      </c>
      <c r="B1149" t="s">
        <v>7567</v>
      </c>
      <c r="C1149" t="str">
        <f t="shared" si="17"/>
        <v>DZTizi Ouzou</v>
      </c>
    </row>
    <row r="1150" spans="1:3">
      <c r="A1150" t="s">
        <v>7568</v>
      </c>
      <c r="B1150" t="s">
        <v>7569</v>
      </c>
      <c r="C1150" t="str">
        <f t="shared" si="17"/>
        <v>DZAlger</v>
      </c>
    </row>
    <row r="1151" spans="1:3">
      <c r="A1151" t="s">
        <v>7570</v>
      </c>
      <c r="B1151" t="s">
        <v>7571</v>
      </c>
      <c r="C1151" t="str">
        <f t="shared" si="17"/>
        <v>DZDjelfa</v>
      </c>
    </row>
    <row r="1152" spans="1:3">
      <c r="A1152" t="s">
        <v>7572</v>
      </c>
      <c r="B1152" t="s">
        <v>7573</v>
      </c>
      <c r="C1152" t="str">
        <f t="shared" si="17"/>
        <v>DZJijel</v>
      </c>
    </row>
    <row r="1153" spans="1:3">
      <c r="A1153" t="s">
        <v>7574</v>
      </c>
      <c r="B1153" t="s">
        <v>7575</v>
      </c>
      <c r="C1153" t="str">
        <f t="shared" si="17"/>
        <v>DZSétif</v>
      </c>
    </row>
    <row r="1154" spans="1:3">
      <c r="A1154" t="s">
        <v>7576</v>
      </c>
      <c r="B1154" t="s">
        <v>7577</v>
      </c>
      <c r="C1154" t="str">
        <f t="shared" si="17"/>
        <v>DZSaïda</v>
      </c>
    </row>
    <row r="1155" spans="1:3">
      <c r="A1155" t="s">
        <v>7578</v>
      </c>
      <c r="B1155" t="s">
        <v>7579</v>
      </c>
      <c r="C1155" t="str">
        <f t="shared" ref="C1155:C1218" si="18">LEFT(A1155,2)&amp;B1155</f>
        <v>DZSkikda</v>
      </c>
    </row>
    <row r="1156" spans="1:3">
      <c r="A1156" t="s">
        <v>7580</v>
      </c>
      <c r="B1156" t="s">
        <v>7581</v>
      </c>
      <c r="C1156" t="str">
        <f t="shared" si="18"/>
        <v>DZSidi Bel Abbès</v>
      </c>
    </row>
    <row r="1157" spans="1:3">
      <c r="A1157" t="s">
        <v>7582</v>
      </c>
      <c r="B1157" t="s">
        <v>7583</v>
      </c>
      <c r="C1157" t="str">
        <f t="shared" si="18"/>
        <v>DZAnnaba</v>
      </c>
    </row>
    <row r="1158" spans="1:3">
      <c r="A1158" t="s">
        <v>7584</v>
      </c>
      <c r="B1158" t="s">
        <v>7585</v>
      </c>
      <c r="C1158" t="str">
        <f t="shared" si="18"/>
        <v>DZGuelma</v>
      </c>
    </row>
    <row r="1159" spans="1:3">
      <c r="A1159" t="s">
        <v>7586</v>
      </c>
      <c r="B1159" t="s">
        <v>7587</v>
      </c>
      <c r="C1159" t="str">
        <f t="shared" si="18"/>
        <v>DZConstantine</v>
      </c>
    </row>
    <row r="1160" spans="1:3">
      <c r="A1160" t="s">
        <v>7588</v>
      </c>
      <c r="B1160" t="s">
        <v>7589</v>
      </c>
      <c r="C1160" t="str">
        <f t="shared" si="18"/>
        <v>DZMédéa</v>
      </c>
    </row>
    <row r="1161" spans="1:3">
      <c r="A1161" t="s">
        <v>7590</v>
      </c>
      <c r="B1161" t="s">
        <v>7591</v>
      </c>
      <c r="C1161" t="str">
        <f t="shared" si="18"/>
        <v>DZMostaganem</v>
      </c>
    </row>
    <row r="1162" spans="1:3">
      <c r="A1162" t="s">
        <v>7592</v>
      </c>
      <c r="B1162" t="s">
        <v>7593</v>
      </c>
      <c r="C1162" t="str">
        <f t="shared" si="18"/>
        <v>DZM'sila</v>
      </c>
    </row>
    <row r="1163" spans="1:3">
      <c r="A1163" t="s">
        <v>7594</v>
      </c>
      <c r="B1163" t="s">
        <v>7595</v>
      </c>
      <c r="C1163" t="str">
        <f t="shared" si="18"/>
        <v>DZMascara</v>
      </c>
    </row>
    <row r="1164" spans="1:3">
      <c r="A1164" t="s">
        <v>7596</v>
      </c>
      <c r="B1164" t="s">
        <v>7597</v>
      </c>
      <c r="C1164" t="str">
        <f t="shared" si="18"/>
        <v>DZOuargla</v>
      </c>
    </row>
    <row r="1165" spans="1:3">
      <c r="A1165" t="s">
        <v>7598</v>
      </c>
      <c r="B1165" t="s">
        <v>7599</v>
      </c>
      <c r="C1165" t="str">
        <f t="shared" si="18"/>
        <v>DZOran</v>
      </c>
    </row>
    <row r="1166" spans="1:3">
      <c r="A1166" t="s">
        <v>7600</v>
      </c>
      <c r="B1166" t="s">
        <v>7601</v>
      </c>
      <c r="C1166" t="str">
        <f t="shared" si="18"/>
        <v>DZEl Bayadh</v>
      </c>
    </row>
    <row r="1167" spans="1:3">
      <c r="A1167" t="s">
        <v>7602</v>
      </c>
      <c r="B1167" t="s">
        <v>7603</v>
      </c>
      <c r="C1167" t="str">
        <f t="shared" si="18"/>
        <v>DZIllizi</v>
      </c>
    </row>
    <row r="1168" spans="1:3">
      <c r="A1168" t="s">
        <v>7604</v>
      </c>
      <c r="B1168" t="s">
        <v>7605</v>
      </c>
      <c r="C1168" t="str">
        <f t="shared" si="18"/>
        <v>DZBordj Bou Arréridj</v>
      </c>
    </row>
    <row r="1169" spans="1:3">
      <c r="A1169" t="s">
        <v>7606</v>
      </c>
      <c r="B1169" t="s">
        <v>7607</v>
      </c>
      <c r="C1169" t="str">
        <f t="shared" si="18"/>
        <v>DZBoumerdès</v>
      </c>
    </row>
    <row r="1170" spans="1:3">
      <c r="A1170" t="s">
        <v>7608</v>
      </c>
      <c r="B1170" t="s">
        <v>7609</v>
      </c>
      <c r="C1170" t="str">
        <f t="shared" si="18"/>
        <v>DZEl Tarf</v>
      </c>
    </row>
    <row r="1171" spans="1:3">
      <c r="A1171" t="s">
        <v>7610</v>
      </c>
      <c r="B1171" t="s">
        <v>7611</v>
      </c>
      <c r="C1171" t="str">
        <f t="shared" si="18"/>
        <v>DZTindouf</v>
      </c>
    </row>
    <row r="1172" spans="1:3">
      <c r="A1172" t="s">
        <v>7612</v>
      </c>
      <c r="B1172" t="s">
        <v>7613</v>
      </c>
      <c r="C1172" t="str">
        <f t="shared" si="18"/>
        <v>DZTissemsilt</v>
      </c>
    </row>
    <row r="1173" spans="1:3">
      <c r="A1173" t="s">
        <v>7614</v>
      </c>
      <c r="B1173" t="s">
        <v>7615</v>
      </c>
      <c r="C1173" t="str">
        <f t="shared" si="18"/>
        <v>DZEl Oued</v>
      </c>
    </row>
    <row r="1174" spans="1:3">
      <c r="A1174" t="s">
        <v>7616</v>
      </c>
      <c r="B1174" t="s">
        <v>7617</v>
      </c>
      <c r="C1174" t="str">
        <f t="shared" si="18"/>
        <v>DZKhenchela</v>
      </c>
    </row>
    <row r="1175" spans="1:3">
      <c r="A1175" t="s">
        <v>7618</v>
      </c>
      <c r="B1175" t="s">
        <v>7619</v>
      </c>
      <c r="C1175" t="str">
        <f t="shared" si="18"/>
        <v>DZSouk Ahras</v>
      </c>
    </row>
    <row r="1176" spans="1:3">
      <c r="A1176" t="s">
        <v>7620</v>
      </c>
      <c r="B1176" t="s">
        <v>7621</v>
      </c>
      <c r="C1176" t="str">
        <f t="shared" si="18"/>
        <v>DZTipaza</v>
      </c>
    </row>
    <row r="1177" spans="1:3">
      <c r="A1177" t="s">
        <v>7622</v>
      </c>
      <c r="B1177" t="s">
        <v>7623</v>
      </c>
      <c r="C1177" t="str">
        <f t="shared" si="18"/>
        <v>DZMila</v>
      </c>
    </row>
    <row r="1178" spans="1:3">
      <c r="A1178" t="s">
        <v>7624</v>
      </c>
      <c r="B1178" t="s">
        <v>7625</v>
      </c>
      <c r="C1178" t="str">
        <f t="shared" si="18"/>
        <v>DZAïn Defla</v>
      </c>
    </row>
    <row r="1179" spans="1:3">
      <c r="A1179" t="s">
        <v>7626</v>
      </c>
      <c r="B1179" t="s">
        <v>7627</v>
      </c>
      <c r="C1179" t="str">
        <f t="shared" si="18"/>
        <v>DZNaama</v>
      </c>
    </row>
    <row r="1180" spans="1:3">
      <c r="A1180" t="s">
        <v>7628</v>
      </c>
      <c r="B1180" t="s">
        <v>7629</v>
      </c>
      <c r="C1180" t="str">
        <f t="shared" si="18"/>
        <v>DZAïn Témouchent</v>
      </c>
    </row>
    <row r="1181" spans="1:3">
      <c r="A1181" t="s">
        <v>7630</v>
      </c>
      <c r="B1181" t="s">
        <v>7631</v>
      </c>
      <c r="C1181" t="str">
        <f t="shared" si="18"/>
        <v>DZGhardaïa</v>
      </c>
    </row>
    <row r="1182" spans="1:3">
      <c r="A1182" t="s">
        <v>7632</v>
      </c>
      <c r="B1182" t="s">
        <v>7633</v>
      </c>
      <c r="C1182" t="str">
        <f t="shared" si="18"/>
        <v>DZRelizane</v>
      </c>
    </row>
    <row r="1183" spans="1:3">
      <c r="A1183" t="s">
        <v>7634</v>
      </c>
      <c r="B1183" t="s">
        <v>7635</v>
      </c>
      <c r="C1183" t="str">
        <f t="shared" si="18"/>
        <v>ECAzuay</v>
      </c>
    </row>
    <row r="1184" spans="1:3">
      <c r="A1184" t="s">
        <v>7636</v>
      </c>
      <c r="B1184" t="s">
        <v>7042</v>
      </c>
      <c r="C1184" t="str">
        <f t="shared" si="18"/>
        <v>ECBolívar</v>
      </c>
    </row>
    <row r="1185" spans="1:3">
      <c r="A1185" t="s">
        <v>7637</v>
      </c>
      <c r="B1185" t="s">
        <v>7638</v>
      </c>
      <c r="C1185" t="str">
        <f t="shared" si="18"/>
        <v>ECCarchi</v>
      </c>
    </row>
    <row r="1186" spans="1:3">
      <c r="A1186" t="s">
        <v>7639</v>
      </c>
      <c r="B1186" t="s">
        <v>7640</v>
      </c>
      <c r="C1186" t="str">
        <f t="shared" si="18"/>
        <v>ECOrellana</v>
      </c>
    </row>
    <row r="1187" spans="1:3">
      <c r="A1187" t="s">
        <v>7641</v>
      </c>
      <c r="B1187" t="s">
        <v>7642</v>
      </c>
      <c r="C1187" t="str">
        <f t="shared" si="18"/>
        <v>ECEsmeraldas</v>
      </c>
    </row>
    <row r="1188" spans="1:3">
      <c r="A1188" t="s">
        <v>7643</v>
      </c>
      <c r="B1188" t="s">
        <v>7644</v>
      </c>
      <c r="C1188" t="str">
        <f t="shared" si="18"/>
        <v>ECCañar</v>
      </c>
    </row>
    <row r="1189" spans="1:3">
      <c r="A1189" t="s">
        <v>7645</v>
      </c>
      <c r="B1189" t="s">
        <v>7646</v>
      </c>
      <c r="C1189" t="str">
        <f t="shared" si="18"/>
        <v>ECGuayas</v>
      </c>
    </row>
    <row r="1190" spans="1:3">
      <c r="A1190" t="s">
        <v>7647</v>
      </c>
      <c r="B1190" t="s">
        <v>7648</v>
      </c>
      <c r="C1190" t="str">
        <f t="shared" si="18"/>
        <v>ECChimborazo</v>
      </c>
    </row>
    <row r="1191" spans="1:3">
      <c r="A1191" t="s">
        <v>7649</v>
      </c>
      <c r="B1191" t="s">
        <v>7650</v>
      </c>
      <c r="C1191" t="str">
        <f t="shared" si="18"/>
        <v>ECImbabura</v>
      </c>
    </row>
    <row r="1192" spans="1:3">
      <c r="A1192" t="s">
        <v>7651</v>
      </c>
      <c r="B1192" t="s">
        <v>7652</v>
      </c>
      <c r="C1192" t="str">
        <f t="shared" si="18"/>
        <v>ECLoja</v>
      </c>
    </row>
    <row r="1193" spans="1:3">
      <c r="A1193" t="s">
        <v>7653</v>
      </c>
      <c r="B1193" t="s">
        <v>7654</v>
      </c>
      <c r="C1193" t="str">
        <f t="shared" si="18"/>
        <v>ECManabí</v>
      </c>
    </row>
    <row r="1194" spans="1:3">
      <c r="A1194" t="s">
        <v>7655</v>
      </c>
      <c r="B1194" t="s">
        <v>7656</v>
      </c>
      <c r="C1194" t="str">
        <f t="shared" si="18"/>
        <v>ECNapo</v>
      </c>
    </row>
    <row r="1195" spans="1:3">
      <c r="A1195" t="s">
        <v>7657</v>
      </c>
      <c r="B1195" t="s">
        <v>7658</v>
      </c>
      <c r="C1195" t="str">
        <f t="shared" si="18"/>
        <v>ECEl Oro</v>
      </c>
    </row>
    <row r="1196" spans="1:3">
      <c r="A1196" t="s">
        <v>7659</v>
      </c>
      <c r="B1196" t="s">
        <v>7660</v>
      </c>
      <c r="C1196" t="str">
        <f t="shared" si="18"/>
        <v>ECPichincha</v>
      </c>
    </row>
    <row r="1197" spans="1:3">
      <c r="A1197" t="s">
        <v>7661</v>
      </c>
      <c r="B1197" t="s">
        <v>6947</v>
      </c>
      <c r="C1197" t="str">
        <f t="shared" si="18"/>
        <v>ECLos Ríos</v>
      </c>
    </row>
    <row r="1198" spans="1:3">
      <c r="A1198" t="s">
        <v>7662</v>
      </c>
      <c r="B1198" t="s">
        <v>7663</v>
      </c>
      <c r="C1198" t="str">
        <f t="shared" si="18"/>
        <v>ECMorona Santiago</v>
      </c>
    </row>
    <row r="1199" spans="1:3">
      <c r="A1199" t="s">
        <v>7664</v>
      </c>
      <c r="B1199" t="s">
        <v>7665</v>
      </c>
      <c r="C1199" t="str">
        <f t="shared" si="18"/>
        <v>ECSanto Domingo de los Tsáchilas</v>
      </c>
    </row>
    <row r="1200" spans="1:3">
      <c r="A1200" t="s">
        <v>7666</v>
      </c>
      <c r="B1200" t="s">
        <v>7667</v>
      </c>
      <c r="C1200" t="str">
        <f t="shared" si="18"/>
        <v>ECSanta Elena</v>
      </c>
    </row>
    <row r="1201" spans="1:3">
      <c r="A1201" t="s">
        <v>7668</v>
      </c>
      <c r="B1201" t="s">
        <v>7669</v>
      </c>
      <c r="C1201" t="str">
        <f t="shared" si="18"/>
        <v>ECTungurahua</v>
      </c>
    </row>
    <row r="1202" spans="1:3">
      <c r="A1202" t="s">
        <v>7670</v>
      </c>
      <c r="B1202" t="s">
        <v>7671</v>
      </c>
      <c r="C1202" t="str">
        <f t="shared" si="18"/>
        <v>ECSucumbíos</v>
      </c>
    </row>
    <row r="1203" spans="1:3">
      <c r="A1203" t="s">
        <v>7672</v>
      </c>
      <c r="B1203" t="s">
        <v>7673</v>
      </c>
      <c r="C1203" t="str">
        <f t="shared" si="18"/>
        <v>ECGalápagos</v>
      </c>
    </row>
    <row r="1204" spans="1:3">
      <c r="A1204" t="s">
        <v>7674</v>
      </c>
      <c r="B1204" t="s">
        <v>7675</v>
      </c>
      <c r="C1204" t="str">
        <f t="shared" si="18"/>
        <v>ECCotopaxi</v>
      </c>
    </row>
    <row r="1205" spans="1:3">
      <c r="A1205" t="s">
        <v>7676</v>
      </c>
      <c r="B1205" t="s">
        <v>7677</v>
      </c>
      <c r="C1205" t="str">
        <f t="shared" si="18"/>
        <v>ECPastaza</v>
      </c>
    </row>
    <row r="1206" spans="1:3">
      <c r="A1206" t="s">
        <v>7678</v>
      </c>
      <c r="B1206" t="s">
        <v>7679</v>
      </c>
      <c r="C1206" t="str">
        <f t="shared" si="18"/>
        <v>ECZamora Chinchipe</v>
      </c>
    </row>
    <row r="1207" spans="1:3">
      <c r="A1207" t="s">
        <v>7680</v>
      </c>
      <c r="B1207" t="s">
        <v>7681</v>
      </c>
      <c r="C1207" t="str">
        <f t="shared" si="18"/>
        <v>EEHarjumaa</v>
      </c>
    </row>
    <row r="1208" spans="1:3">
      <c r="A1208" t="s">
        <v>7682</v>
      </c>
      <c r="B1208" t="s">
        <v>7683</v>
      </c>
      <c r="C1208" t="str">
        <f t="shared" si="18"/>
        <v>EEKeila</v>
      </c>
    </row>
    <row r="1209" spans="1:3">
      <c r="A1209" t="s">
        <v>7684</v>
      </c>
      <c r="B1209" t="s">
        <v>7685</v>
      </c>
      <c r="C1209" t="str">
        <f t="shared" si="18"/>
        <v>EELoksa</v>
      </c>
    </row>
    <row r="1210" spans="1:3">
      <c r="A1210" t="s">
        <v>7686</v>
      </c>
      <c r="B1210" t="s">
        <v>7687</v>
      </c>
      <c r="C1210" t="str">
        <f t="shared" si="18"/>
        <v>EEMaardu</v>
      </c>
    </row>
    <row r="1211" spans="1:3">
      <c r="A1211" t="s">
        <v>7688</v>
      </c>
      <c r="B1211" t="s">
        <v>1640</v>
      </c>
      <c r="C1211" t="str">
        <f t="shared" si="18"/>
        <v>EETallinn</v>
      </c>
    </row>
    <row r="1212" spans="1:3">
      <c r="A1212" t="s">
        <v>7689</v>
      </c>
      <c r="B1212" t="s">
        <v>7690</v>
      </c>
      <c r="C1212" t="str">
        <f t="shared" si="18"/>
        <v>EEAnija</v>
      </c>
    </row>
    <row r="1213" spans="1:3">
      <c r="A1213" t="s">
        <v>7691</v>
      </c>
      <c r="B1213" t="s">
        <v>7692</v>
      </c>
      <c r="C1213" t="str">
        <f t="shared" si="18"/>
        <v>EEHarku</v>
      </c>
    </row>
    <row r="1214" spans="1:3">
      <c r="A1214" t="s">
        <v>7693</v>
      </c>
      <c r="B1214" t="s">
        <v>7694</v>
      </c>
      <c r="C1214" t="str">
        <f t="shared" si="18"/>
        <v>EEJõelähtme</v>
      </c>
    </row>
    <row r="1215" spans="1:3">
      <c r="A1215" t="s">
        <v>7695</v>
      </c>
      <c r="B1215" t="s">
        <v>7696</v>
      </c>
      <c r="C1215" t="str">
        <f t="shared" si="18"/>
        <v>EEKiili</v>
      </c>
    </row>
    <row r="1216" spans="1:3">
      <c r="A1216" t="s">
        <v>7697</v>
      </c>
      <c r="B1216" t="s">
        <v>7698</v>
      </c>
      <c r="C1216" t="str">
        <f t="shared" si="18"/>
        <v>EEKose</v>
      </c>
    </row>
    <row r="1217" spans="1:3">
      <c r="A1217" t="s">
        <v>7699</v>
      </c>
      <c r="B1217" t="s">
        <v>7700</v>
      </c>
      <c r="C1217" t="str">
        <f t="shared" si="18"/>
        <v>EEKuusalu</v>
      </c>
    </row>
    <row r="1218" spans="1:3">
      <c r="A1218" t="s">
        <v>7701</v>
      </c>
      <c r="B1218" t="s">
        <v>7702</v>
      </c>
      <c r="C1218" t="str">
        <f t="shared" si="18"/>
        <v>EELääne-Harju</v>
      </c>
    </row>
    <row r="1219" spans="1:3">
      <c r="A1219" t="s">
        <v>7703</v>
      </c>
      <c r="B1219" t="s">
        <v>7704</v>
      </c>
      <c r="C1219" t="str">
        <f t="shared" ref="C1219:C1282" si="19">LEFT(A1219,2)&amp;B1219</f>
        <v>EERaasiku</v>
      </c>
    </row>
    <row r="1220" spans="1:3">
      <c r="A1220" t="s">
        <v>7705</v>
      </c>
      <c r="B1220" t="s">
        <v>7706</v>
      </c>
      <c r="C1220" t="str">
        <f t="shared" si="19"/>
        <v>EERae</v>
      </c>
    </row>
    <row r="1221" spans="1:3">
      <c r="A1221" t="s">
        <v>7707</v>
      </c>
      <c r="B1221" t="s">
        <v>7708</v>
      </c>
      <c r="C1221" t="str">
        <f t="shared" si="19"/>
        <v>EESaku</v>
      </c>
    </row>
    <row r="1222" spans="1:3">
      <c r="A1222" t="s">
        <v>7709</v>
      </c>
      <c r="B1222" t="s">
        <v>7710</v>
      </c>
      <c r="C1222" t="str">
        <f t="shared" si="19"/>
        <v>EESaue</v>
      </c>
    </row>
    <row r="1223" spans="1:3">
      <c r="A1223" t="s">
        <v>7711</v>
      </c>
      <c r="B1223" t="s">
        <v>7712</v>
      </c>
      <c r="C1223" t="str">
        <f t="shared" si="19"/>
        <v>EEViimsi</v>
      </c>
    </row>
    <row r="1224" spans="1:3">
      <c r="A1224" t="s">
        <v>7713</v>
      </c>
      <c r="B1224" t="s">
        <v>7714</v>
      </c>
      <c r="C1224" t="str">
        <f t="shared" si="19"/>
        <v>EEHiiumaa</v>
      </c>
    </row>
    <row r="1225" spans="1:3">
      <c r="A1225" t="s">
        <v>7715</v>
      </c>
      <c r="B1225" t="s">
        <v>7714</v>
      </c>
      <c r="C1225" t="str">
        <f t="shared" si="19"/>
        <v>EEHiiumaa</v>
      </c>
    </row>
    <row r="1226" spans="1:3">
      <c r="A1226" t="s">
        <v>7716</v>
      </c>
      <c r="B1226" t="s">
        <v>1687</v>
      </c>
      <c r="C1226" t="str">
        <f t="shared" si="19"/>
        <v>EEIda-Virumaa</v>
      </c>
    </row>
    <row r="1227" spans="1:3">
      <c r="A1227" t="s">
        <v>7717</v>
      </c>
      <c r="B1227" t="s">
        <v>7718</v>
      </c>
      <c r="C1227" t="str">
        <f t="shared" si="19"/>
        <v>EEKohtla-Järve</v>
      </c>
    </row>
    <row r="1228" spans="1:3">
      <c r="A1228" t="s">
        <v>7719</v>
      </c>
      <c r="B1228" t="s">
        <v>7720</v>
      </c>
      <c r="C1228" t="str">
        <f t="shared" si="19"/>
        <v>EENarva</v>
      </c>
    </row>
    <row r="1229" spans="1:3">
      <c r="A1229" t="s">
        <v>7721</v>
      </c>
      <c r="B1229" t="s">
        <v>7722</v>
      </c>
      <c r="C1229" t="str">
        <f t="shared" si="19"/>
        <v>EENarva-Jõesuu</v>
      </c>
    </row>
    <row r="1230" spans="1:3">
      <c r="A1230" t="s">
        <v>7723</v>
      </c>
      <c r="B1230" t="s">
        <v>1686</v>
      </c>
      <c r="C1230" t="str">
        <f t="shared" si="19"/>
        <v>EESillamäe</v>
      </c>
    </row>
    <row r="1231" spans="1:3">
      <c r="A1231" t="s">
        <v>7724</v>
      </c>
      <c r="B1231" t="s">
        <v>7725</v>
      </c>
      <c r="C1231" t="str">
        <f t="shared" si="19"/>
        <v>EEAlutaguse</v>
      </c>
    </row>
    <row r="1232" spans="1:3">
      <c r="A1232" t="s">
        <v>7726</v>
      </c>
      <c r="B1232" t="s">
        <v>7727</v>
      </c>
      <c r="C1232" t="str">
        <f t="shared" si="19"/>
        <v>EEJõhvi</v>
      </c>
    </row>
    <row r="1233" spans="1:3">
      <c r="A1233" t="s">
        <v>7728</v>
      </c>
      <c r="B1233" t="s">
        <v>7729</v>
      </c>
      <c r="C1233" t="str">
        <f t="shared" si="19"/>
        <v>EELüganuse</v>
      </c>
    </row>
    <row r="1234" spans="1:3">
      <c r="A1234" t="s">
        <v>7730</v>
      </c>
      <c r="B1234" t="s">
        <v>7731</v>
      </c>
      <c r="C1234" t="str">
        <f t="shared" si="19"/>
        <v>EEToila</v>
      </c>
    </row>
    <row r="1235" spans="1:3">
      <c r="A1235" t="s">
        <v>7732</v>
      </c>
      <c r="B1235" t="s">
        <v>7733</v>
      </c>
      <c r="C1235" t="str">
        <f t="shared" si="19"/>
        <v>EEJõgevamaa</v>
      </c>
    </row>
    <row r="1236" spans="1:3">
      <c r="A1236" t="s">
        <v>7734</v>
      </c>
      <c r="B1236" t="s">
        <v>7735</v>
      </c>
      <c r="C1236" t="str">
        <f t="shared" si="19"/>
        <v>EEJõgeva</v>
      </c>
    </row>
    <row r="1237" spans="1:3">
      <c r="A1237" t="s">
        <v>7736</v>
      </c>
      <c r="B1237" t="s">
        <v>7737</v>
      </c>
      <c r="C1237" t="str">
        <f t="shared" si="19"/>
        <v>EEMustvee</v>
      </c>
    </row>
    <row r="1238" spans="1:3">
      <c r="A1238" t="s">
        <v>7738</v>
      </c>
      <c r="B1238" t="s">
        <v>7739</v>
      </c>
      <c r="C1238" t="str">
        <f t="shared" si="19"/>
        <v>EEPõltsamaa</v>
      </c>
    </row>
    <row r="1239" spans="1:3">
      <c r="A1239" t="s">
        <v>7740</v>
      </c>
      <c r="B1239" t="s">
        <v>7741</v>
      </c>
      <c r="C1239" t="str">
        <f t="shared" si="19"/>
        <v>EEJärvamaa</v>
      </c>
    </row>
    <row r="1240" spans="1:3">
      <c r="A1240" t="s">
        <v>7742</v>
      </c>
      <c r="B1240" t="s">
        <v>7743</v>
      </c>
      <c r="C1240" t="str">
        <f t="shared" si="19"/>
        <v>EEPaide</v>
      </c>
    </row>
    <row r="1241" spans="1:3">
      <c r="A1241" t="s">
        <v>7744</v>
      </c>
      <c r="B1241" t="s">
        <v>7745</v>
      </c>
      <c r="C1241" t="str">
        <f t="shared" si="19"/>
        <v>EEJärva</v>
      </c>
    </row>
    <row r="1242" spans="1:3">
      <c r="A1242" t="s">
        <v>7746</v>
      </c>
      <c r="B1242" t="s">
        <v>7747</v>
      </c>
      <c r="C1242" t="str">
        <f t="shared" si="19"/>
        <v>EETüri</v>
      </c>
    </row>
    <row r="1243" spans="1:3">
      <c r="A1243" t="s">
        <v>7748</v>
      </c>
      <c r="B1243" t="s">
        <v>7749</v>
      </c>
      <c r="C1243" t="str">
        <f t="shared" si="19"/>
        <v>EELäänemaa</v>
      </c>
    </row>
    <row r="1244" spans="1:3">
      <c r="A1244" t="s">
        <v>7750</v>
      </c>
      <c r="B1244" t="s">
        <v>7751</v>
      </c>
      <c r="C1244" t="str">
        <f t="shared" si="19"/>
        <v>EEHaapsalu</v>
      </c>
    </row>
    <row r="1245" spans="1:3">
      <c r="A1245" t="s">
        <v>7752</v>
      </c>
      <c r="B1245" t="s">
        <v>7753</v>
      </c>
      <c r="C1245" t="str">
        <f t="shared" si="19"/>
        <v>EELääne-Nigula</v>
      </c>
    </row>
    <row r="1246" spans="1:3">
      <c r="A1246" t="s">
        <v>7754</v>
      </c>
      <c r="B1246" t="s">
        <v>7755</v>
      </c>
      <c r="C1246" t="str">
        <f t="shared" si="19"/>
        <v>EEVormsi</v>
      </c>
    </row>
    <row r="1247" spans="1:3">
      <c r="A1247" t="s">
        <v>7756</v>
      </c>
      <c r="B1247" t="s">
        <v>7757</v>
      </c>
      <c r="C1247" t="str">
        <f t="shared" si="19"/>
        <v>EELääne-Virumaa</v>
      </c>
    </row>
    <row r="1248" spans="1:3">
      <c r="A1248" t="s">
        <v>7758</v>
      </c>
      <c r="B1248" t="s">
        <v>7759</v>
      </c>
      <c r="C1248" t="str">
        <f t="shared" si="19"/>
        <v>EERakvere</v>
      </c>
    </row>
    <row r="1249" spans="1:3">
      <c r="A1249" t="s">
        <v>7760</v>
      </c>
      <c r="B1249" t="s">
        <v>7761</v>
      </c>
      <c r="C1249" t="str">
        <f t="shared" si="19"/>
        <v>EEHaljala</v>
      </c>
    </row>
    <row r="1250" spans="1:3">
      <c r="A1250" t="s">
        <v>7762</v>
      </c>
      <c r="B1250" t="s">
        <v>7763</v>
      </c>
      <c r="C1250" t="str">
        <f t="shared" si="19"/>
        <v>EEKadrina</v>
      </c>
    </row>
    <row r="1251" spans="1:3">
      <c r="A1251" t="s">
        <v>7764</v>
      </c>
      <c r="B1251" t="s">
        <v>7759</v>
      </c>
      <c r="C1251" t="str">
        <f t="shared" si="19"/>
        <v>EERakvere</v>
      </c>
    </row>
    <row r="1252" spans="1:3">
      <c r="A1252" t="s">
        <v>7765</v>
      </c>
      <c r="B1252" t="s">
        <v>7766</v>
      </c>
      <c r="C1252" t="str">
        <f t="shared" si="19"/>
        <v>EETapa</v>
      </c>
    </row>
    <row r="1253" spans="1:3">
      <c r="A1253" t="s">
        <v>7767</v>
      </c>
      <c r="B1253" t="s">
        <v>7768</v>
      </c>
      <c r="C1253" t="str">
        <f t="shared" si="19"/>
        <v>EEVinni</v>
      </c>
    </row>
    <row r="1254" spans="1:3">
      <c r="A1254" t="s">
        <v>7769</v>
      </c>
      <c r="B1254" t="s">
        <v>7770</v>
      </c>
      <c r="C1254" t="str">
        <f t="shared" si="19"/>
        <v>EEViru-Nigula</v>
      </c>
    </row>
    <row r="1255" spans="1:3">
      <c r="A1255" t="s">
        <v>7771</v>
      </c>
      <c r="B1255" t="s">
        <v>7772</v>
      </c>
      <c r="C1255" t="str">
        <f t="shared" si="19"/>
        <v>EEVäike-Maarja</v>
      </c>
    </row>
    <row r="1256" spans="1:3">
      <c r="A1256" t="s">
        <v>7773</v>
      </c>
      <c r="B1256" t="s">
        <v>7774</v>
      </c>
      <c r="C1256" t="str">
        <f t="shared" si="19"/>
        <v>EEPõlvamaa</v>
      </c>
    </row>
    <row r="1257" spans="1:3">
      <c r="A1257" t="s">
        <v>7775</v>
      </c>
      <c r="B1257" t="s">
        <v>7776</v>
      </c>
      <c r="C1257" t="str">
        <f t="shared" si="19"/>
        <v>EEKanepi</v>
      </c>
    </row>
    <row r="1258" spans="1:3">
      <c r="A1258" t="s">
        <v>7777</v>
      </c>
      <c r="B1258" t="s">
        <v>7778</v>
      </c>
      <c r="C1258" t="str">
        <f t="shared" si="19"/>
        <v>EEPõlva</v>
      </c>
    </row>
    <row r="1259" spans="1:3">
      <c r="A1259" t="s">
        <v>7779</v>
      </c>
      <c r="B1259" t="s">
        <v>7780</v>
      </c>
      <c r="C1259" t="str">
        <f t="shared" si="19"/>
        <v>EERäpina</v>
      </c>
    </row>
    <row r="1260" spans="1:3">
      <c r="A1260" t="s">
        <v>7781</v>
      </c>
      <c r="B1260" t="s">
        <v>7782</v>
      </c>
      <c r="C1260" t="str">
        <f t="shared" si="19"/>
        <v>EEPärnumaa</v>
      </c>
    </row>
    <row r="1261" spans="1:3">
      <c r="A1261" t="s">
        <v>7783</v>
      </c>
      <c r="B1261" t="s">
        <v>7784</v>
      </c>
      <c r="C1261" t="str">
        <f t="shared" si="19"/>
        <v>EEPärnu</v>
      </c>
    </row>
    <row r="1262" spans="1:3">
      <c r="A1262" t="s">
        <v>7785</v>
      </c>
      <c r="B1262" t="s">
        <v>7786</v>
      </c>
      <c r="C1262" t="str">
        <f t="shared" si="19"/>
        <v>EEHäädemeeste</v>
      </c>
    </row>
    <row r="1263" spans="1:3">
      <c r="A1263" t="s">
        <v>7787</v>
      </c>
      <c r="B1263" t="s">
        <v>7788</v>
      </c>
      <c r="C1263" t="str">
        <f t="shared" si="19"/>
        <v>EEKihnu</v>
      </c>
    </row>
    <row r="1264" spans="1:3">
      <c r="A1264" t="s">
        <v>7789</v>
      </c>
      <c r="B1264" t="s">
        <v>7790</v>
      </c>
      <c r="C1264" t="str">
        <f t="shared" si="19"/>
        <v>EELääneranna</v>
      </c>
    </row>
    <row r="1265" spans="1:3">
      <c r="A1265" t="s">
        <v>7791</v>
      </c>
      <c r="B1265" t="s">
        <v>7792</v>
      </c>
      <c r="C1265" t="str">
        <f t="shared" si="19"/>
        <v>EEPõhja-Pärnumaa</v>
      </c>
    </row>
    <row r="1266" spans="1:3">
      <c r="A1266" t="s">
        <v>7793</v>
      </c>
      <c r="B1266" t="s">
        <v>7794</v>
      </c>
      <c r="C1266" t="str">
        <f t="shared" si="19"/>
        <v>EESaarde</v>
      </c>
    </row>
    <row r="1267" spans="1:3">
      <c r="A1267" t="s">
        <v>7795</v>
      </c>
      <c r="B1267" t="s">
        <v>7796</v>
      </c>
      <c r="C1267" t="str">
        <f t="shared" si="19"/>
        <v>EETori</v>
      </c>
    </row>
    <row r="1268" spans="1:3">
      <c r="A1268" t="s">
        <v>7797</v>
      </c>
      <c r="B1268" t="s">
        <v>7798</v>
      </c>
      <c r="C1268" t="str">
        <f t="shared" si="19"/>
        <v>EERaplamaa</v>
      </c>
    </row>
    <row r="1269" spans="1:3">
      <c r="A1269" t="s">
        <v>7799</v>
      </c>
      <c r="B1269" t="s">
        <v>7800</v>
      </c>
      <c r="C1269" t="str">
        <f t="shared" si="19"/>
        <v>EEKehtna</v>
      </c>
    </row>
    <row r="1270" spans="1:3">
      <c r="A1270" t="s">
        <v>7801</v>
      </c>
      <c r="B1270" t="s">
        <v>7802</v>
      </c>
      <c r="C1270" t="str">
        <f t="shared" si="19"/>
        <v>EEKohila</v>
      </c>
    </row>
    <row r="1271" spans="1:3">
      <c r="A1271" t="s">
        <v>7803</v>
      </c>
      <c r="B1271" t="s">
        <v>7804</v>
      </c>
      <c r="C1271" t="str">
        <f t="shared" si="19"/>
        <v>EEMärjamaa</v>
      </c>
    </row>
    <row r="1272" spans="1:3">
      <c r="A1272" t="s">
        <v>7805</v>
      </c>
      <c r="B1272" t="s">
        <v>7806</v>
      </c>
      <c r="C1272" t="str">
        <f t="shared" si="19"/>
        <v>EERapla</v>
      </c>
    </row>
    <row r="1273" spans="1:3">
      <c r="A1273" t="s">
        <v>7807</v>
      </c>
      <c r="B1273" t="s">
        <v>7808</v>
      </c>
      <c r="C1273" t="str">
        <f t="shared" si="19"/>
        <v>EESaaremaa</v>
      </c>
    </row>
    <row r="1274" spans="1:3">
      <c r="A1274" t="s">
        <v>7809</v>
      </c>
      <c r="B1274" t="s">
        <v>7810</v>
      </c>
      <c r="C1274" t="str">
        <f t="shared" si="19"/>
        <v>EEMuhu</v>
      </c>
    </row>
    <row r="1275" spans="1:3">
      <c r="A1275" t="s">
        <v>7811</v>
      </c>
      <c r="B1275" t="s">
        <v>7812</v>
      </c>
      <c r="C1275" t="str">
        <f t="shared" si="19"/>
        <v>EERuhnu</v>
      </c>
    </row>
    <row r="1276" spans="1:3">
      <c r="A1276" t="s">
        <v>7813</v>
      </c>
      <c r="B1276" t="s">
        <v>7808</v>
      </c>
      <c r="C1276" t="str">
        <f t="shared" si="19"/>
        <v>EESaaremaa</v>
      </c>
    </row>
    <row r="1277" spans="1:3">
      <c r="A1277" t="s">
        <v>7814</v>
      </c>
      <c r="B1277" t="s">
        <v>7815</v>
      </c>
      <c r="C1277" t="str">
        <f t="shared" si="19"/>
        <v>EETartumaa</v>
      </c>
    </row>
    <row r="1278" spans="1:3">
      <c r="A1278" t="s">
        <v>7816</v>
      </c>
      <c r="B1278" t="s">
        <v>7817</v>
      </c>
      <c r="C1278" t="str">
        <f t="shared" si="19"/>
        <v>EETartu</v>
      </c>
    </row>
    <row r="1279" spans="1:3">
      <c r="A1279" t="s">
        <v>7818</v>
      </c>
      <c r="B1279" t="s">
        <v>7819</v>
      </c>
      <c r="C1279" t="str">
        <f t="shared" si="19"/>
        <v>EEElva</v>
      </c>
    </row>
    <row r="1280" spans="1:3">
      <c r="A1280" t="s">
        <v>7820</v>
      </c>
      <c r="B1280" t="s">
        <v>7821</v>
      </c>
      <c r="C1280" t="str">
        <f t="shared" si="19"/>
        <v>EEKambja</v>
      </c>
    </row>
    <row r="1281" spans="1:3">
      <c r="A1281" t="s">
        <v>7822</v>
      </c>
      <c r="B1281" t="s">
        <v>7823</v>
      </c>
      <c r="C1281" t="str">
        <f t="shared" si="19"/>
        <v>EEKastre</v>
      </c>
    </row>
    <row r="1282" spans="1:3">
      <c r="A1282" t="s">
        <v>7824</v>
      </c>
      <c r="B1282" t="s">
        <v>7825</v>
      </c>
      <c r="C1282" t="str">
        <f t="shared" si="19"/>
        <v>EELuunja</v>
      </c>
    </row>
    <row r="1283" spans="1:3">
      <c r="A1283" t="s">
        <v>7826</v>
      </c>
      <c r="B1283" t="s">
        <v>7827</v>
      </c>
      <c r="C1283" t="str">
        <f t="shared" ref="C1283:C1346" si="20">LEFT(A1283,2)&amp;B1283</f>
        <v>EENõo</v>
      </c>
    </row>
    <row r="1284" spans="1:3">
      <c r="A1284" t="s">
        <v>7828</v>
      </c>
      <c r="B1284" t="s">
        <v>7829</v>
      </c>
      <c r="C1284" t="str">
        <f t="shared" si="20"/>
        <v>EEPeipsiääre</v>
      </c>
    </row>
    <row r="1285" spans="1:3">
      <c r="A1285" t="s">
        <v>7830</v>
      </c>
      <c r="B1285" t="s">
        <v>7817</v>
      </c>
      <c r="C1285" t="str">
        <f t="shared" si="20"/>
        <v>EETartu</v>
      </c>
    </row>
    <row r="1286" spans="1:3">
      <c r="A1286" t="s">
        <v>7831</v>
      </c>
      <c r="B1286" t="s">
        <v>7832</v>
      </c>
      <c r="C1286" t="str">
        <f t="shared" si="20"/>
        <v>EEValgamaa</v>
      </c>
    </row>
    <row r="1287" spans="1:3">
      <c r="A1287" t="s">
        <v>7833</v>
      </c>
      <c r="B1287" t="s">
        <v>7834</v>
      </c>
      <c r="C1287" t="str">
        <f t="shared" si="20"/>
        <v>EEOtepää</v>
      </c>
    </row>
    <row r="1288" spans="1:3">
      <c r="A1288" t="s">
        <v>7835</v>
      </c>
      <c r="B1288" t="s">
        <v>7836</v>
      </c>
      <c r="C1288" t="str">
        <f t="shared" si="20"/>
        <v>EETõrva</v>
      </c>
    </row>
    <row r="1289" spans="1:3">
      <c r="A1289" t="s">
        <v>7837</v>
      </c>
      <c r="B1289" t="s">
        <v>7838</v>
      </c>
      <c r="C1289" t="str">
        <f t="shared" si="20"/>
        <v>EEValga</v>
      </c>
    </row>
    <row r="1290" spans="1:3">
      <c r="A1290" t="s">
        <v>7839</v>
      </c>
      <c r="B1290" t="s">
        <v>7840</v>
      </c>
      <c r="C1290" t="str">
        <f t="shared" si="20"/>
        <v>EEViljandimaa</v>
      </c>
    </row>
    <row r="1291" spans="1:3">
      <c r="A1291" t="s">
        <v>7841</v>
      </c>
      <c r="B1291" t="s">
        <v>7842</v>
      </c>
      <c r="C1291" t="str">
        <f t="shared" si="20"/>
        <v>EEViljandi</v>
      </c>
    </row>
    <row r="1292" spans="1:3">
      <c r="A1292" t="s">
        <v>7843</v>
      </c>
      <c r="B1292" t="s">
        <v>7844</v>
      </c>
      <c r="C1292" t="str">
        <f t="shared" si="20"/>
        <v>EEMulgi</v>
      </c>
    </row>
    <row r="1293" spans="1:3">
      <c r="A1293" t="s">
        <v>7845</v>
      </c>
      <c r="B1293" t="s">
        <v>7846</v>
      </c>
      <c r="C1293" t="str">
        <f t="shared" si="20"/>
        <v>EEPõhja-Sakala</v>
      </c>
    </row>
    <row r="1294" spans="1:3">
      <c r="A1294" t="s">
        <v>7847</v>
      </c>
      <c r="B1294" t="s">
        <v>7842</v>
      </c>
      <c r="C1294" t="str">
        <f t="shared" si="20"/>
        <v>EEViljandi</v>
      </c>
    </row>
    <row r="1295" spans="1:3">
      <c r="A1295" t="s">
        <v>7848</v>
      </c>
      <c r="B1295" t="s">
        <v>7849</v>
      </c>
      <c r="C1295" t="str">
        <f t="shared" si="20"/>
        <v>EEVõrumaa</v>
      </c>
    </row>
    <row r="1296" spans="1:3">
      <c r="A1296" t="s">
        <v>7850</v>
      </c>
      <c r="B1296" t="s">
        <v>7851</v>
      </c>
      <c r="C1296" t="str">
        <f t="shared" si="20"/>
        <v>EEVõru</v>
      </c>
    </row>
    <row r="1297" spans="1:3">
      <c r="A1297" t="s">
        <v>7852</v>
      </c>
      <c r="B1297" t="s">
        <v>7853</v>
      </c>
      <c r="C1297" t="str">
        <f t="shared" si="20"/>
        <v>EEAntsla</v>
      </c>
    </row>
    <row r="1298" spans="1:3">
      <c r="A1298" t="s">
        <v>7854</v>
      </c>
      <c r="B1298" t="s">
        <v>7855</v>
      </c>
      <c r="C1298" t="str">
        <f t="shared" si="20"/>
        <v>EERõuge</v>
      </c>
    </row>
    <row r="1299" spans="1:3">
      <c r="A1299" t="s">
        <v>7856</v>
      </c>
      <c r="B1299" t="s">
        <v>7857</v>
      </c>
      <c r="C1299" t="str">
        <f t="shared" si="20"/>
        <v>EESetomaa</v>
      </c>
    </row>
    <row r="1300" spans="1:3">
      <c r="A1300" t="s">
        <v>7858</v>
      </c>
      <c r="B1300" t="s">
        <v>7851</v>
      </c>
      <c r="C1300" t="str">
        <f t="shared" si="20"/>
        <v>EEVõru</v>
      </c>
    </row>
    <row r="1301" spans="1:3">
      <c r="A1301" t="s">
        <v>7859</v>
      </c>
      <c r="B1301" t="s">
        <v>7860</v>
      </c>
      <c r="C1301" t="str">
        <f t="shared" si="20"/>
        <v>EGAl Iskandarīyah</v>
      </c>
    </row>
    <row r="1302" spans="1:3">
      <c r="A1302" t="s">
        <v>7861</v>
      </c>
      <c r="B1302" t="s">
        <v>7862</v>
      </c>
      <c r="C1302" t="str">
        <f t="shared" si="20"/>
        <v>EGAswān</v>
      </c>
    </row>
    <row r="1303" spans="1:3">
      <c r="A1303" t="s">
        <v>7863</v>
      </c>
      <c r="B1303" t="s">
        <v>7864</v>
      </c>
      <c r="C1303" t="str">
        <f t="shared" si="20"/>
        <v>EGAsyūţ</v>
      </c>
    </row>
    <row r="1304" spans="1:3">
      <c r="A1304" t="s">
        <v>7865</v>
      </c>
      <c r="B1304" t="s">
        <v>7866</v>
      </c>
      <c r="C1304" t="str">
        <f t="shared" si="20"/>
        <v>EGAl Baḩr al Aḩmar</v>
      </c>
    </row>
    <row r="1305" spans="1:3">
      <c r="A1305" t="s">
        <v>7867</v>
      </c>
      <c r="B1305" t="s">
        <v>7868</v>
      </c>
      <c r="C1305" t="str">
        <f t="shared" si="20"/>
        <v>EGAl Buḩayrah</v>
      </c>
    </row>
    <row r="1306" spans="1:3">
      <c r="A1306" t="s">
        <v>7869</v>
      </c>
      <c r="B1306" t="s">
        <v>7870</v>
      </c>
      <c r="C1306" t="str">
        <f t="shared" si="20"/>
        <v>EGBanī Suwayf</v>
      </c>
    </row>
    <row r="1307" spans="1:3">
      <c r="A1307" t="s">
        <v>7871</v>
      </c>
      <c r="B1307" t="s">
        <v>7872</v>
      </c>
      <c r="C1307" t="str">
        <f t="shared" si="20"/>
        <v>EGAl Qāhirah</v>
      </c>
    </row>
    <row r="1308" spans="1:3">
      <c r="A1308" t="s">
        <v>7873</v>
      </c>
      <c r="B1308" t="s">
        <v>7874</v>
      </c>
      <c r="C1308" t="str">
        <f t="shared" si="20"/>
        <v>EGAd Daqahlīyah</v>
      </c>
    </row>
    <row r="1309" spans="1:3">
      <c r="A1309" t="s">
        <v>7875</v>
      </c>
      <c r="B1309" t="s">
        <v>7876</v>
      </c>
      <c r="C1309" t="str">
        <f t="shared" si="20"/>
        <v>EGDumyāţ</v>
      </c>
    </row>
    <row r="1310" spans="1:3">
      <c r="A1310" t="s">
        <v>7877</v>
      </c>
      <c r="B1310" t="s">
        <v>7878</v>
      </c>
      <c r="C1310" t="str">
        <f t="shared" si="20"/>
        <v>EGAl Fayyūm</v>
      </c>
    </row>
    <row r="1311" spans="1:3">
      <c r="A1311" t="s">
        <v>7879</v>
      </c>
      <c r="B1311" t="s">
        <v>7880</v>
      </c>
      <c r="C1311" t="str">
        <f t="shared" si="20"/>
        <v>EGAl Gharbīyah</v>
      </c>
    </row>
    <row r="1312" spans="1:3">
      <c r="A1312" t="s">
        <v>7881</v>
      </c>
      <c r="B1312" t="s">
        <v>7882</v>
      </c>
      <c r="C1312" t="str">
        <f t="shared" si="20"/>
        <v>EGAl Jīzah</v>
      </c>
    </row>
    <row r="1313" spans="1:3">
      <c r="A1313" t="s">
        <v>7883</v>
      </c>
      <c r="B1313" t="s">
        <v>7884</v>
      </c>
      <c r="C1313" t="str">
        <f t="shared" si="20"/>
        <v>EGAl Ismā'īlīyah</v>
      </c>
    </row>
    <row r="1314" spans="1:3">
      <c r="A1314" t="s">
        <v>7885</v>
      </c>
      <c r="B1314" t="s">
        <v>7886</v>
      </c>
      <c r="C1314" t="str">
        <f t="shared" si="20"/>
        <v>EGJanūb Sīnā'</v>
      </c>
    </row>
    <row r="1315" spans="1:3">
      <c r="A1315" t="s">
        <v>7887</v>
      </c>
      <c r="B1315" t="s">
        <v>7888</v>
      </c>
      <c r="C1315" t="str">
        <f t="shared" si="20"/>
        <v>EGAl Qalyūbīyah</v>
      </c>
    </row>
    <row r="1316" spans="1:3">
      <c r="A1316" t="s">
        <v>7889</v>
      </c>
      <c r="B1316" t="s">
        <v>7890</v>
      </c>
      <c r="C1316" t="str">
        <f t="shared" si="20"/>
        <v>EGKafr ash Shaykh</v>
      </c>
    </row>
    <row r="1317" spans="1:3">
      <c r="A1317" t="s">
        <v>7891</v>
      </c>
      <c r="B1317" t="s">
        <v>7892</v>
      </c>
      <c r="C1317" t="str">
        <f t="shared" si="20"/>
        <v>EGQinā</v>
      </c>
    </row>
    <row r="1318" spans="1:3">
      <c r="A1318" t="s">
        <v>7893</v>
      </c>
      <c r="B1318" t="s">
        <v>7894</v>
      </c>
      <c r="C1318" t="str">
        <f t="shared" si="20"/>
        <v>EGAl Uqşur</v>
      </c>
    </row>
    <row r="1319" spans="1:3">
      <c r="A1319" t="s">
        <v>7895</v>
      </c>
      <c r="B1319" t="s">
        <v>7896</v>
      </c>
      <c r="C1319" t="str">
        <f t="shared" si="20"/>
        <v>EGAl Minyā</v>
      </c>
    </row>
    <row r="1320" spans="1:3">
      <c r="A1320" t="s">
        <v>7897</v>
      </c>
      <c r="B1320" t="s">
        <v>7898</v>
      </c>
      <c r="C1320" t="str">
        <f t="shared" si="20"/>
        <v>EGAl Minūfīyah</v>
      </c>
    </row>
    <row r="1321" spans="1:3">
      <c r="A1321" t="s">
        <v>7899</v>
      </c>
      <c r="B1321" t="s">
        <v>7900</v>
      </c>
      <c r="C1321" t="str">
        <f t="shared" si="20"/>
        <v>EGMaţrūḩ</v>
      </c>
    </row>
    <row r="1322" spans="1:3">
      <c r="A1322" t="s">
        <v>7901</v>
      </c>
      <c r="B1322" t="s">
        <v>7902</v>
      </c>
      <c r="C1322" t="str">
        <f t="shared" si="20"/>
        <v>EGBūr Sa‘īd</v>
      </c>
    </row>
    <row r="1323" spans="1:3">
      <c r="A1323" t="s">
        <v>7903</v>
      </c>
      <c r="B1323" t="s">
        <v>7904</v>
      </c>
      <c r="C1323" t="str">
        <f t="shared" si="20"/>
        <v>EGSūhāj</v>
      </c>
    </row>
    <row r="1324" spans="1:3">
      <c r="A1324" t="s">
        <v>7905</v>
      </c>
      <c r="B1324" t="s">
        <v>7906</v>
      </c>
      <c r="C1324" t="str">
        <f t="shared" si="20"/>
        <v>EGAsh Sharqīyah</v>
      </c>
    </row>
    <row r="1325" spans="1:3">
      <c r="A1325" t="s">
        <v>7907</v>
      </c>
      <c r="B1325" t="s">
        <v>7908</v>
      </c>
      <c r="C1325" t="str">
        <f t="shared" si="20"/>
        <v>EGShamāl Sīnā'</v>
      </c>
    </row>
    <row r="1326" spans="1:3">
      <c r="A1326" t="s">
        <v>7909</v>
      </c>
      <c r="B1326" t="s">
        <v>7910</v>
      </c>
      <c r="C1326" t="str">
        <f t="shared" si="20"/>
        <v>EGAs Suways</v>
      </c>
    </row>
    <row r="1327" spans="1:3">
      <c r="A1327" t="s">
        <v>7911</v>
      </c>
      <c r="B1327" t="s">
        <v>7912</v>
      </c>
      <c r="C1327" t="str">
        <f t="shared" si="20"/>
        <v>EGAl Wādī al Jadīd</v>
      </c>
    </row>
    <row r="1328" spans="1:3">
      <c r="A1328" t="s">
        <v>7913</v>
      </c>
      <c r="B1328" t="s">
        <v>7914</v>
      </c>
      <c r="C1328" t="str">
        <f t="shared" si="20"/>
        <v>ERAnsabā</v>
      </c>
    </row>
    <row r="1329" spans="1:3">
      <c r="A1329" t="s">
        <v>7913</v>
      </c>
      <c r="B1329" t="s">
        <v>7915</v>
      </c>
      <c r="C1329" t="str">
        <f t="shared" si="20"/>
        <v>ER‘Anseba</v>
      </c>
    </row>
    <row r="1330" spans="1:3">
      <c r="A1330" t="s">
        <v>7916</v>
      </c>
      <c r="B1330" t="s">
        <v>7917</v>
      </c>
      <c r="C1330" t="str">
        <f t="shared" si="20"/>
        <v>ERJanūbī al Baḩrī al Aḩmar</v>
      </c>
    </row>
    <row r="1331" spans="1:3">
      <c r="A1331" t="s">
        <v>7916</v>
      </c>
      <c r="B1331" t="s">
        <v>7918</v>
      </c>
      <c r="C1331" t="str">
        <f t="shared" si="20"/>
        <v>ERDebubawi K’eyyĭḥ Baḥri</v>
      </c>
    </row>
    <row r="1332" spans="1:3">
      <c r="A1332" t="s">
        <v>7919</v>
      </c>
      <c r="B1332" t="s">
        <v>7920</v>
      </c>
      <c r="C1332" t="str">
        <f t="shared" si="20"/>
        <v>ERAl Janūbī</v>
      </c>
    </row>
    <row r="1333" spans="1:3">
      <c r="A1333" t="s">
        <v>7919</v>
      </c>
      <c r="B1333" t="s">
        <v>7921</v>
      </c>
      <c r="C1333" t="str">
        <f t="shared" si="20"/>
        <v>ERDebub</v>
      </c>
    </row>
    <row r="1334" spans="1:3">
      <c r="A1334" t="s">
        <v>7922</v>
      </c>
      <c r="B1334" t="s">
        <v>7923</v>
      </c>
      <c r="C1334" t="str">
        <f t="shared" si="20"/>
        <v>ERQāsh-Barkah</v>
      </c>
    </row>
    <row r="1335" spans="1:3">
      <c r="A1335" t="s">
        <v>7922</v>
      </c>
      <c r="B1335" t="s">
        <v>7924</v>
      </c>
      <c r="C1335" t="str">
        <f t="shared" si="20"/>
        <v>ERGash-Barka</v>
      </c>
    </row>
    <row r="1336" spans="1:3">
      <c r="A1336" t="s">
        <v>7925</v>
      </c>
      <c r="B1336" t="s">
        <v>7926</v>
      </c>
      <c r="C1336" t="str">
        <f t="shared" si="20"/>
        <v>ERAl Awsaţ</v>
      </c>
    </row>
    <row r="1337" spans="1:3">
      <c r="A1337" t="s">
        <v>7925</v>
      </c>
      <c r="B1337" t="s">
        <v>7927</v>
      </c>
      <c r="C1337" t="str">
        <f t="shared" si="20"/>
        <v>ERMa’ĭkel</v>
      </c>
    </row>
    <row r="1338" spans="1:3">
      <c r="A1338" t="s">
        <v>7928</v>
      </c>
      <c r="B1338" t="s">
        <v>7929</v>
      </c>
      <c r="C1338" t="str">
        <f t="shared" si="20"/>
        <v>ERShimālī al Baḩrī al Aḩmar</v>
      </c>
    </row>
    <row r="1339" spans="1:3">
      <c r="A1339" t="s">
        <v>7928</v>
      </c>
      <c r="B1339" t="s">
        <v>7930</v>
      </c>
      <c r="C1339" t="str">
        <f t="shared" si="20"/>
        <v>ERSemienawi K’eyyĭḥ Baḥri</v>
      </c>
    </row>
    <row r="1340" spans="1:3">
      <c r="A1340" t="s">
        <v>7931</v>
      </c>
      <c r="B1340" t="s">
        <v>7932</v>
      </c>
      <c r="C1340" t="str">
        <f t="shared" si="20"/>
        <v>ESAndalucía</v>
      </c>
    </row>
    <row r="1341" spans="1:3">
      <c r="A1341" t="s">
        <v>7933</v>
      </c>
      <c r="B1341" t="s">
        <v>7934</v>
      </c>
      <c r="C1341" t="str">
        <f t="shared" si="20"/>
        <v>ESAlmería</v>
      </c>
    </row>
    <row r="1342" spans="1:3">
      <c r="A1342" t="s">
        <v>7935</v>
      </c>
      <c r="B1342" t="s">
        <v>7936</v>
      </c>
      <c r="C1342" t="str">
        <f t="shared" si="20"/>
        <v>ESCádiz</v>
      </c>
    </row>
    <row r="1343" spans="1:3">
      <c r="A1343" t="s">
        <v>7937</v>
      </c>
      <c r="B1343" t="s">
        <v>5817</v>
      </c>
      <c r="C1343" t="str">
        <f t="shared" si="20"/>
        <v>ESCórdoba</v>
      </c>
    </row>
    <row r="1344" spans="1:3">
      <c r="A1344" t="s">
        <v>7938</v>
      </c>
      <c r="B1344" t="s">
        <v>7939</v>
      </c>
      <c r="C1344" t="str">
        <f t="shared" si="20"/>
        <v>ESGranada</v>
      </c>
    </row>
    <row r="1345" spans="1:3">
      <c r="A1345" t="s">
        <v>7940</v>
      </c>
      <c r="B1345" t="s">
        <v>7941</v>
      </c>
      <c r="C1345" t="str">
        <f t="shared" si="20"/>
        <v>ESHuelva</v>
      </c>
    </row>
    <row r="1346" spans="1:3">
      <c r="A1346" t="s">
        <v>7942</v>
      </c>
      <c r="B1346" t="s">
        <v>7943</v>
      </c>
      <c r="C1346" t="str">
        <f t="shared" si="20"/>
        <v>ESJaén</v>
      </c>
    </row>
    <row r="1347" spans="1:3">
      <c r="A1347" t="s">
        <v>7944</v>
      </c>
      <c r="B1347" t="s">
        <v>7945</v>
      </c>
      <c r="C1347" t="str">
        <f t="shared" ref="C1347:C1410" si="21">LEFT(A1347,2)&amp;B1347</f>
        <v>ESMálaga</v>
      </c>
    </row>
    <row r="1348" spans="1:3">
      <c r="A1348" t="s">
        <v>7946</v>
      </c>
      <c r="B1348" t="s">
        <v>7947</v>
      </c>
      <c r="C1348" t="str">
        <f t="shared" si="21"/>
        <v>ESSevilla</v>
      </c>
    </row>
    <row r="1349" spans="1:3">
      <c r="A1349" t="s">
        <v>7948</v>
      </c>
      <c r="B1349" t="s">
        <v>7949</v>
      </c>
      <c r="C1349" t="str">
        <f t="shared" si="21"/>
        <v>ESAragón</v>
      </c>
    </row>
    <row r="1350" spans="1:3">
      <c r="A1350" t="s">
        <v>7950</v>
      </c>
      <c r="B1350" t="s">
        <v>7951</v>
      </c>
      <c r="C1350" t="str">
        <f t="shared" si="21"/>
        <v>ESHuesca</v>
      </c>
    </row>
    <row r="1351" spans="1:3">
      <c r="A1351" t="s">
        <v>7952</v>
      </c>
      <c r="B1351" t="s">
        <v>7953</v>
      </c>
      <c r="C1351" t="str">
        <f t="shared" si="21"/>
        <v>ESTeruel</v>
      </c>
    </row>
    <row r="1352" spans="1:3">
      <c r="A1352" t="s">
        <v>7954</v>
      </c>
      <c r="B1352" t="s">
        <v>7955</v>
      </c>
      <c r="C1352" t="str">
        <f t="shared" si="21"/>
        <v>ESZaragoza</v>
      </c>
    </row>
    <row r="1353" spans="1:3">
      <c r="A1353" t="s">
        <v>7956</v>
      </c>
      <c r="B1353" t="s">
        <v>7957</v>
      </c>
      <c r="C1353" t="str">
        <f t="shared" si="21"/>
        <v>ESAsturias, Principado de</v>
      </c>
    </row>
    <row r="1354" spans="1:3">
      <c r="A1354" t="s">
        <v>7958</v>
      </c>
      <c r="B1354" t="s">
        <v>7959</v>
      </c>
      <c r="C1354" t="str">
        <f t="shared" si="21"/>
        <v>ESAsturias</v>
      </c>
    </row>
    <row r="1355" spans="1:3">
      <c r="A1355" t="s">
        <v>7960</v>
      </c>
      <c r="B1355" t="s">
        <v>7961</v>
      </c>
      <c r="C1355" t="str">
        <f t="shared" si="21"/>
        <v>ESCantabria</v>
      </c>
    </row>
    <row r="1356" spans="1:3">
      <c r="A1356" t="s">
        <v>7962</v>
      </c>
      <c r="B1356" t="s">
        <v>7961</v>
      </c>
      <c r="C1356" t="str">
        <f t="shared" si="21"/>
        <v>ESCantabria</v>
      </c>
    </row>
    <row r="1357" spans="1:3">
      <c r="A1357" t="s">
        <v>7963</v>
      </c>
      <c r="B1357" t="s">
        <v>7964</v>
      </c>
      <c r="C1357" t="str">
        <f t="shared" si="21"/>
        <v>ESCastilla y León</v>
      </c>
    </row>
    <row r="1358" spans="1:3">
      <c r="A1358" t="s">
        <v>7965</v>
      </c>
      <c r="B1358" t="s">
        <v>7966</v>
      </c>
      <c r="C1358" t="str">
        <f t="shared" si="21"/>
        <v>ESÁvila</v>
      </c>
    </row>
    <row r="1359" spans="1:3">
      <c r="A1359" t="s">
        <v>7967</v>
      </c>
      <c r="B1359" t="s">
        <v>7968</v>
      </c>
      <c r="C1359" t="str">
        <f t="shared" si="21"/>
        <v>ESBurgos</v>
      </c>
    </row>
    <row r="1360" spans="1:3">
      <c r="A1360" t="s">
        <v>7969</v>
      </c>
      <c r="B1360" t="s">
        <v>7970</v>
      </c>
      <c r="C1360" t="str">
        <f t="shared" si="21"/>
        <v>ESLeón</v>
      </c>
    </row>
    <row r="1361" spans="1:3">
      <c r="A1361" t="s">
        <v>7971</v>
      </c>
      <c r="B1361" t="s">
        <v>7972</v>
      </c>
      <c r="C1361" t="str">
        <f t="shared" si="21"/>
        <v>ESPalencia</v>
      </c>
    </row>
    <row r="1362" spans="1:3">
      <c r="A1362" t="s">
        <v>7973</v>
      </c>
      <c r="B1362" t="s">
        <v>7974</v>
      </c>
      <c r="C1362" t="str">
        <f t="shared" si="21"/>
        <v>ESSalamanca</v>
      </c>
    </row>
    <row r="1363" spans="1:3">
      <c r="A1363" t="s">
        <v>7975</v>
      </c>
      <c r="B1363" t="s">
        <v>7976</v>
      </c>
      <c r="C1363" t="str">
        <f t="shared" si="21"/>
        <v>ESSegovia</v>
      </c>
    </row>
    <row r="1364" spans="1:3">
      <c r="A1364" t="s">
        <v>7977</v>
      </c>
      <c r="B1364" t="s">
        <v>7978</v>
      </c>
      <c r="C1364" t="str">
        <f t="shared" si="21"/>
        <v>ESSoria</v>
      </c>
    </row>
    <row r="1365" spans="1:3">
      <c r="A1365" t="s">
        <v>7979</v>
      </c>
      <c r="B1365" t="s">
        <v>7980</v>
      </c>
      <c r="C1365" t="str">
        <f t="shared" si="21"/>
        <v>ESValladolid</v>
      </c>
    </row>
    <row r="1366" spans="1:3">
      <c r="A1366" t="s">
        <v>7981</v>
      </c>
      <c r="B1366" t="s">
        <v>7982</v>
      </c>
      <c r="C1366" t="str">
        <f t="shared" si="21"/>
        <v>ESZamora</v>
      </c>
    </row>
    <row r="1367" spans="1:3">
      <c r="A1367" t="s">
        <v>7983</v>
      </c>
      <c r="B1367" t="s">
        <v>7984</v>
      </c>
      <c r="C1367" t="str">
        <f t="shared" si="21"/>
        <v>ESCastilla-La Mancha</v>
      </c>
    </row>
    <row r="1368" spans="1:3">
      <c r="A1368" t="s">
        <v>7985</v>
      </c>
      <c r="B1368" t="s">
        <v>7986</v>
      </c>
      <c r="C1368" t="str">
        <f t="shared" si="21"/>
        <v>ESAlbacete</v>
      </c>
    </row>
    <row r="1369" spans="1:3">
      <c r="A1369" t="s">
        <v>7987</v>
      </c>
      <c r="B1369" t="s">
        <v>7988</v>
      </c>
      <c r="C1369" t="str">
        <f t="shared" si="21"/>
        <v>ESCiudad Real</v>
      </c>
    </row>
    <row r="1370" spans="1:3">
      <c r="A1370" t="s">
        <v>7989</v>
      </c>
      <c r="B1370" t="s">
        <v>7990</v>
      </c>
      <c r="C1370" t="str">
        <f t="shared" si="21"/>
        <v>ESCuenca</v>
      </c>
    </row>
    <row r="1371" spans="1:3">
      <c r="A1371" t="s">
        <v>7991</v>
      </c>
      <c r="B1371" t="s">
        <v>7992</v>
      </c>
      <c r="C1371" t="str">
        <f t="shared" si="21"/>
        <v>ESGuadalajara</v>
      </c>
    </row>
    <row r="1372" spans="1:3">
      <c r="A1372" t="s">
        <v>7993</v>
      </c>
      <c r="B1372" t="s">
        <v>1744</v>
      </c>
      <c r="C1372" t="str">
        <f t="shared" si="21"/>
        <v>ESToledo</v>
      </c>
    </row>
    <row r="1373" spans="1:3">
      <c r="A1373" t="s">
        <v>7994</v>
      </c>
      <c r="B1373" t="s">
        <v>7995</v>
      </c>
      <c r="C1373" t="str">
        <f t="shared" si="21"/>
        <v>ESCanarias</v>
      </c>
    </row>
    <row r="1374" spans="1:3">
      <c r="A1374" t="s">
        <v>7996</v>
      </c>
      <c r="B1374" t="s">
        <v>7997</v>
      </c>
      <c r="C1374" t="str">
        <f t="shared" si="21"/>
        <v>ESLas Palmas</v>
      </c>
    </row>
    <row r="1375" spans="1:3">
      <c r="A1375" t="s">
        <v>7998</v>
      </c>
      <c r="B1375" t="s">
        <v>7999</v>
      </c>
      <c r="C1375" t="str">
        <f t="shared" si="21"/>
        <v>ESSanta Cruz de Tenerife</v>
      </c>
    </row>
    <row r="1376" spans="1:3">
      <c r="A1376" t="s">
        <v>8000</v>
      </c>
      <c r="B1376" t="s">
        <v>8001</v>
      </c>
      <c r="C1376" t="str">
        <f t="shared" si="21"/>
        <v>ESCatalunya [Cataluña]</v>
      </c>
    </row>
    <row r="1377" spans="1:3">
      <c r="A1377" t="s">
        <v>8002</v>
      </c>
      <c r="B1377" t="s">
        <v>8003</v>
      </c>
      <c r="C1377" t="str">
        <f t="shared" si="21"/>
        <v>ESBarcelona [Barcelona]</v>
      </c>
    </row>
    <row r="1378" spans="1:3">
      <c r="A1378" t="s">
        <v>8004</v>
      </c>
      <c r="B1378" t="s">
        <v>8005</v>
      </c>
      <c r="C1378" t="str">
        <f t="shared" si="21"/>
        <v>ESGirona [Gerona]</v>
      </c>
    </row>
    <row r="1379" spans="1:3">
      <c r="A1379" t="s">
        <v>8006</v>
      </c>
      <c r="B1379" t="s">
        <v>8007</v>
      </c>
      <c r="C1379" t="str">
        <f t="shared" si="21"/>
        <v>ESLleida [Lérida]</v>
      </c>
    </row>
    <row r="1380" spans="1:3">
      <c r="A1380" t="s">
        <v>8008</v>
      </c>
      <c r="B1380" t="s">
        <v>8009</v>
      </c>
      <c r="C1380" t="str">
        <f t="shared" si="21"/>
        <v>ESTarragona [Tarragona]</v>
      </c>
    </row>
    <row r="1381" spans="1:3">
      <c r="A1381" t="s">
        <v>8010</v>
      </c>
      <c r="B1381" t="s">
        <v>8011</v>
      </c>
      <c r="C1381" t="str">
        <f t="shared" si="21"/>
        <v>ESExtremadura</v>
      </c>
    </row>
    <row r="1382" spans="1:3">
      <c r="A1382" t="s">
        <v>8012</v>
      </c>
      <c r="B1382" t="s">
        <v>8013</v>
      </c>
      <c r="C1382" t="str">
        <f t="shared" si="21"/>
        <v>ESBadajoz</v>
      </c>
    </row>
    <row r="1383" spans="1:3">
      <c r="A1383" t="s">
        <v>8014</v>
      </c>
      <c r="B1383" t="s">
        <v>8015</v>
      </c>
      <c r="C1383" t="str">
        <f t="shared" si="21"/>
        <v>ESCáceres</v>
      </c>
    </row>
    <row r="1384" spans="1:3">
      <c r="A1384" t="s">
        <v>8016</v>
      </c>
      <c r="B1384" t="s">
        <v>8017</v>
      </c>
      <c r="C1384" t="str">
        <f t="shared" si="21"/>
        <v>ESGalicia [Galicia]</v>
      </c>
    </row>
    <row r="1385" spans="1:3">
      <c r="A1385" t="s">
        <v>8018</v>
      </c>
      <c r="B1385" t="s">
        <v>8019</v>
      </c>
      <c r="C1385" t="str">
        <f t="shared" si="21"/>
        <v>ESA Coruña [La Coruña]</v>
      </c>
    </row>
    <row r="1386" spans="1:3">
      <c r="A1386" t="s">
        <v>8020</v>
      </c>
      <c r="B1386" t="s">
        <v>8021</v>
      </c>
      <c r="C1386" t="str">
        <f t="shared" si="21"/>
        <v>ESLugo [Lugo]</v>
      </c>
    </row>
    <row r="1387" spans="1:3">
      <c r="A1387" t="s">
        <v>8022</v>
      </c>
      <c r="B1387" t="s">
        <v>8023</v>
      </c>
      <c r="C1387" t="str">
        <f t="shared" si="21"/>
        <v>ESOurense [Orense]</v>
      </c>
    </row>
    <row r="1388" spans="1:3">
      <c r="A1388" t="s">
        <v>8024</v>
      </c>
      <c r="B1388" t="s">
        <v>8025</v>
      </c>
      <c r="C1388" t="str">
        <f t="shared" si="21"/>
        <v>ESPontevedra [Pontevedra]</v>
      </c>
    </row>
    <row r="1389" spans="1:3">
      <c r="A1389" t="s">
        <v>8026</v>
      </c>
      <c r="B1389" t="s">
        <v>8027</v>
      </c>
      <c r="C1389" t="str">
        <f t="shared" si="21"/>
        <v>ESIlles Balears [Islas Baleares]</v>
      </c>
    </row>
    <row r="1390" spans="1:3">
      <c r="A1390" t="s">
        <v>8028</v>
      </c>
      <c r="B1390" t="s">
        <v>8029</v>
      </c>
      <c r="C1390" t="str">
        <f t="shared" si="21"/>
        <v>ESBalears [Baleares]</v>
      </c>
    </row>
    <row r="1391" spans="1:3">
      <c r="A1391" t="s">
        <v>8030</v>
      </c>
      <c r="B1391" t="s">
        <v>8031</v>
      </c>
      <c r="C1391" t="str">
        <f t="shared" si="21"/>
        <v>ESMurcia, Región de</v>
      </c>
    </row>
    <row r="1392" spans="1:3">
      <c r="A1392" t="s">
        <v>8032</v>
      </c>
      <c r="B1392" t="s">
        <v>8033</v>
      </c>
      <c r="C1392" t="str">
        <f t="shared" si="21"/>
        <v>ESMurcia</v>
      </c>
    </row>
    <row r="1393" spans="1:3">
      <c r="A1393" t="s">
        <v>8034</v>
      </c>
      <c r="B1393" t="s">
        <v>1554</v>
      </c>
      <c r="C1393" t="str">
        <f t="shared" si="21"/>
        <v>ESMadrid, Comunidad de</v>
      </c>
    </row>
    <row r="1394" spans="1:3">
      <c r="A1394" t="s">
        <v>8035</v>
      </c>
      <c r="B1394" t="s">
        <v>1553</v>
      </c>
      <c r="C1394" t="str">
        <f t="shared" si="21"/>
        <v>ESMadrid</v>
      </c>
    </row>
    <row r="1395" spans="1:3">
      <c r="A1395" t="s">
        <v>8036</v>
      </c>
      <c r="B1395" t="s">
        <v>8037</v>
      </c>
      <c r="C1395" t="str">
        <f t="shared" si="21"/>
        <v>ESNafarroako Foru Komunitatea*</v>
      </c>
    </row>
    <row r="1396" spans="1:3">
      <c r="A1396" t="s">
        <v>8036</v>
      </c>
      <c r="B1396" t="s">
        <v>8038</v>
      </c>
      <c r="C1396" t="str">
        <f t="shared" si="21"/>
        <v>ESNavarra, Comunidad Foral de</v>
      </c>
    </row>
    <row r="1397" spans="1:3">
      <c r="A1397" t="s">
        <v>8039</v>
      </c>
      <c r="B1397" t="s">
        <v>8040</v>
      </c>
      <c r="C1397" t="str">
        <f t="shared" si="21"/>
        <v>ESNafarroa*</v>
      </c>
    </row>
    <row r="1398" spans="1:3">
      <c r="A1398" t="s">
        <v>8039</v>
      </c>
      <c r="B1398" t="s">
        <v>8041</v>
      </c>
      <c r="C1398" t="str">
        <f t="shared" si="21"/>
        <v>ESNavarra</v>
      </c>
    </row>
    <row r="1399" spans="1:3">
      <c r="A1399" t="s">
        <v>8042</v>
      </c>
      <c r="B1399" t="s">
        <v>8043</v>
      </c>
      <c r="C1399" t="str">
        <f t="shared" si="21"/>
        <v>ESEuskal Herria</v>
      </c>
    </row>
    <row r="1400" spans="1:3">
      <c r="A1400" t="s">
        <v>8042</v>
      </c>
      <c r="B1400" t="s">
        <v>8044</v>
      </c>
      <c r="C1400" t="str">
        <f t="shared" si="21"/>
        <v>ESPaís Vasco</v>
      </c>
    </row>
    <row r="1401" spans="1:3">
      <c r="A1401" t="s">
        <v>8045</v>
      </c>
      <c r="B1401" t="s">
        <v>1723</v>
      </c>
      <c r="C1401" t="str">
        <f t="shared" si="21"/>
        <v>ESBizkaia</v>
      </c>
    </row>
    <row r="1402" spans="1:3">
      <c r="A1402" t="s">
        <v>8046</v>
      </c>
      <c r="B1402" t="s">
        <v>8047</v>
      </c>
      <c r="C1402" t="str">
        <f t="shared" si="21"/>
        <v>ESGipuzkoa</v>
      </c>
    </row>
    <row r="1403" spans="1:3">
      <c r="A1403" t="s">
        <v>8048</v>
      </c>
      <c r="B1403" t="s">
        <v>8049</v>
      </c>
      <c r="C1403" t="str">
        <f t="shared" si="21"/>
        <v>ESAraba*</v>
      </c>
    </row>
    <row r="1404" spans="1:3">
      <c r="A1404" t="s">
        <v>8048</v>
      </c>
      <c r="B1404" t="s">
        <v>8050</v>
      </c>
      <c r="C1404" t="str">
        <f t="shared" si="21"/>
        <v>ESÁlava</v>
      </c>
    </row>
    <row r="1405" spans="1:3">
      <c r="A1405" t="s">
        <v>8051</v>
      </c>
      <c r="B1405" t="s">
        <v>5785</v>
      </c>
      <c r="C1405" t="str">
        <f t="shared" si="21"/>
        <v>ESLa Rioja</v>
      </c>
    </row>
    <row r="1406" spans="1:3">
      <c r="A1406" t="s">
        <v>8052</v>
      </c>
      <c r="B1406" t="s">
        <v>5785</v>
      </c>
      <c r="C1406" t="str">
        <f t="shared" si="21"/>
        <v>ESLa Rioja</v>
      </c>
    </row>
    <row r="1407" spans="1:3">
      <c r="A1407" t="s">
        <v>8053</v>
      </c>
      <c r="B1407" t="s">
        <v>8054</v>
      </c>
      <c r="C1407" t="str">
        <f t="shared" si="21"/>
        <v>ESValenciana, Comunitat*</v>
      </c>
    </row>
    <row r="1408" spans="1:3">
      <c r="A1408" t="s">
        <v>8053</v>
      </c>
      <c r="B1408" t="s">
        <v>8055</v>
      </c>
      <c r="C1408" t="str">
        <f t="shared" si="21"/>
        <v>ESValenciana, Comunidad</v>
      </c>
    </row>
    <row r="1409" spans="1:3">
      <c r="A1409" t="s">
        <v>8056</v>
      </c>
      <c r="B1409" t="s">
        <v>8057</v>
      </c>
      <c r="C1409" t="str">
        <f t="shared" si="21"/>
        <v>ESAlacant*</v>
      </c>
    </row>
    <row r="1410" spans="1:3">
      <c r="A1410" t="s">
        <v>8056</v>
      </c>
      <c r="B1410" t="s">
        <v>8058</v>
      </c>
      <c r="C1410" t="str">
        <f t="shared" si="21"/>
        <v>ESAlicante</v>
      </c>
    </row>
    <row r="1411" spans="1:3">
      <c r="A1411" t="s">
        <v>8059</v>
      </c>
      <c r="B1411" t="s">
        <v>8060</v>
      </c>
      <c r="C1411" t="str">
        <f t="shared" ref="C1411:C1474" si="22">LEFT(A1411,2)&amp;B1411</f>
        <v>ESCastelló*</v>
      </c>
    </row>
    <row r="1412" spans="1:3">
      <c r="A1412" t="s">
        <v>8059</v>
      </c>
      <c r="B1412" t="s">
        <v>8061</v>
      </c>
      <c r="C1412" t="str">
        <f t="shared" si="22"/>
        <v>ESCastellón</v>
      </c>
    </row>
    <row r="1413" spans="1:3">
      <c r="A1413" t="s">
        <v>8062</v>
      </c>
      <c r="B1413" t="s">
        <v>8063</v>
      </c>
      <c r="C1413" t="str">
        <f t="shared" si="22"/>
        <v>ESValència*</v>
      </c>
    </row>
    <row r="1414" spans="1:3">
      <c r="A1414" t="s">
        <v>8062</v>
      </c>
      <c r="B1414" t="s">
        <v>8064</v>
      </c>
      <c r="C1414" t="str">
        <f t="shared" si="22"/>
        <v>ESValencia</v>
      </c>
    </row>
    <row r="1415" spans="1:3">
      <c r="A1415" t="s">
        <v>8065</v>
      </c>
      <c r="B1415" t="s">
        <v>8066</v>
      </c>
      <c r="C1415" t="str">
        <f t="shared" si="22"/>
        <v>ESCeuta</v>
      </c>
    </row>
    <row r="1416" spans="1:3">
      <c r="A1416" t="s">
        <v>8067</v>
      </c>
      <c r="B1416" t="s">
        <v>8068</v>
      </c>
      <c r="C1416" t="str">
        <f t="shared" si="22"/>
        <v>ESMelilla</v>
      </c>
    </row>
    <row r="1417" spans="1:3">
      <c r="A1417" t="s">
        <v>8069</v>
      </c>
      <c r="B1417" t="s">
        <v>8070</v>
      </c>
      <c r="C1417" t="str">
        <f t="shared" si="22"/>
        <v>ETĀfar</v>
      </c>
    </row>
    <row r="1418" spans="1:3">
      <c r="A1418" t="s">
        <v>8069</v>
      </c>
      <c r="B1418" t="s">
        <v>8071</v>
      </c>
      <c r="C1418" t="str">
        <f t="shared" si="22"/>
        <v>ETAfar</v>
      </c>
    </row>
    <row r="1419" spans="1:3">
      <c r="A1419" t="s">
        <v>8072</v>
      </c>
      <c r="B1419" t="s">
        <v>8073</v>
      </c>
      <c r="C1419" t="str">
        <f t="shared" si="22"/>
        <v>ETĀmara</v>
      </c>
    </row>
    <row r="1420" spans="1:3">
      <c r="A1420" t="s">
        <v>8072</v>
      </c>
      <c r="B1420" t="s">
        <v>8074</v>
      </c>
      <c r="C1420" t="str">
        <f t="shared" si="22"/>
        <v>ETAmara</v>
      </c>
    </row>
    <row r="1421" spans="1:3">
      <c r="A1421" t="s">
        <v>8075</v>
      </c>
      <c r="B1421" t="s">
        <v>8076</v>
      </c>
      <c r="C1421" t="str">
        <f t="shared" si="22"/>
        <v>ETBīnshangul Gumuz</v>
      </c>
    </row>
    <row r="1422" spans="1:3">
      <c r="A1422" t="s">
        <v>8075</v>
      </c>
      <c r="B1422" t="s">
        <v>8077</v>
      </c>
      <c r="C1422" t="str">
        <f t="shared" si="22"/>
        <v>ETBenshangul-Gumaz</v>
      </c>
    </row>
    <row r="1423" spans="1:3">
      <c r="A1423" t="s">
        <v>8078</v>
      </c>
      <c r="B1423" t="s">
        <v>8079</v>
      </c>
      <c r="C1423" t="str">
        <f t="shared" si="22"/>
        <v>ETGambēla Hizboch</v>
      </c>
    </row>
    <row r="1424" spans="1:3">
      <c r="A1424" t="s">
        <v>8078</v>
      </c>
      <c r="B1424" t="s">
        <v>8080</v>
      </c>
      <c r="C1424" t="str">
        <f t="shared" si="22"/>
        <v>ETGambela Peoples</v>
      </c>
    </row>
    <row r="1425" spans="1:3">
      <c r="A1425" t="s">
        <v>8081</v>
      </c>
      <c r="B1425" t="s">
        <v>8082</v>
      </c>
      <c r="C1425" t="str">
        <f t="shared" si="22"/>
        <v>ETHārerī Hizb</v>
      </c>
    </row>
    <row r="1426" spans="1:3">
      <c r="A1426" t="s">
        <v>8081</v>
      </c>
      <c r="B1426" t="s">
        <v>8083</v>
      </c>
      <c r="C1426" t="str">
        <f t="shared" si="22"/>
        <v>ETHarari People</v>
      </c>
    </row>
    <row r="1427" spans="1:3">
      <c r="A1427" t="s">
        <v>8084</v>
      </c>
      <c r="B1427" t="s">
        <v>8085</v>
      </c>
      <c r="C1427" t="str">
        <f t="shared" si="22"/>
        <v>ETOromīya</v>
      </c>
    </row>
    <row r="1428" spans="1:3">
      <c r="A1428" t="s">
        <v>8084</v>
      </c>
      <c r="B1428" t="s">
        <v>8086</v>
      </c>
      <c r="C1428" t="str">
        <f t="shared" si="22"/>
        <v>ETOromia</v>
      </c>
    </row>
    <row r="1429" spans="1:3">
      <c r="A1429" t="s">
        <v>8087</v>
      </c>
      <c r="B1429" t="s">
        <v>8088</v>
      </c>
      <c r="C1429" t="str">
        <f t="shared" si="22"/>
        <v>ETYeDebub Bihēroch Bihēreseboch na Hizboch</v>
      </c>
    </row>
    <row r="1430" spans="1:3">
      <c r="A1430" t="s">
        <v>8087</v>
      </c>
      <c r="B1430" t="s">
        <v>8089</v>
      </c>
      <c r="C1430" t="str">
        <f t="shared" si="22"/>
        <v>ETSouthern Nations, Nationalities and Peoples</v>
      </c>
    </row>
    <row r="1431" spans="1:3">
      <c r="A1431" t="s">
        <v>8090</v>
      </c>
      <c r="B1431" t="s">
        <v>8091</v>
      </c>
      <c r="C1431" t="str">
        <f t="shared" si="22"/>
        <v>ETSumalē</v>
      </c>
    </row>
    <row r="1432" spans="1:3">
      <c r="A1432" t="s">
        <v>8090</v>
      </c>
      <c r="B1432" t="s">
        <v>8092</v>
      </c>
      <c r="C1432" t="str">
        <f t="shared" si="22"/>
        <v>ETSomali</v>
      </c>
    </row>
    <row r="1433" spans="1:3">
      <c r="A1433" t="s">
        <v>8093</v>
      </c>
      <c r="B1433" t="s">
        <v>8094</v>
      </c>
      <c r="C1433" t="str">
        <f t="shared" si="22"/>
        <v>ETTigray</v>
      </c>
    </row>
    <row r="1434" spans="1:3">
      <c r="A1434" t="s">
        <v>8093</v>
      </c>
      <c r="B1434" t="s">
        <v>8095</v>
      </c>
      <c r="C1434" t="str">
        <f t="shared" si="22"/>
        <v>ETTigrai</v>
      </c>
    </row>
    <row r="1435" spans="1:3">
      <c r="A1435" t="s">
        <v>8096</v>
      </c>
      <c r="B1435" t="s">
        <v>8097</v>
      </c>
      <c r="C1435" t="str">
        <f t="shared" si="22"/>
        <v>ETĀdīs Ābeba</v>
      </c>
    </row>
    <row r="1436" spans="1:3">
      <c r="A1436" t="s">
        <v>8096</v>
      </c>
      <c r="B1436" t="s">
        <v>8098</v>
      </c>
      <c r="C1436" t="str">
        <f t="shared" si="22"/>
        <v>ETAddis Ababa</v>
      </c>
    </row>
    <row r="1437" spans="1:3">
      <c r="A1437" t="s">
        <v>8099</v>
      </c>
      <c r="B1437" t="s">
        <v>8100</v>
      </c>
      <c r="C1437" t="str">
        <f t="shared" si="22"/>
        <v>ETDirē Dawa</v>
      </c>
    </row>
    <row r="1438" spans="1:3">
      <c r="A1438" t="s">
        <v>8099</v>
      </c>
      <c r="B1438" t="s">
        <v>8101</v>
      </c>
      <c r="C1438" t="str">
        <f t="shared" si="22"/>
        <v>ETDire Dawa</v>
      </c>
    </row>
    <row r="1439" spans="1:3">
      <c r="A1439" t="s">
        <v>8102</v>
      </c>
      <c r="B1439" t="s">
        <v>8103</v>
      </c>
      <c r="C1439" t="str">
        <f t="shared" si="22"/>
        <v>FIAhvenanmaan maakunta</v>
      </c>
    </row>
    <row r="1440" spans="1:3">
      <c r="A1440" t="s">
        <v>8102</v>
      </c>
      <c r="B1440" t="s">
        <v>8104</v>
      </c>
      <c r="C1440" t="str">
        <f t="shared" si="22"/>
        <v>FILandskapet Åland</v>
      </c>
    </row>
    <row r="1441" spans="1:3">
      <c r="A1441" t="s">
        <v>8105</v>
      </c>
      <c r="B1441" t="s">
        <v>8106</v>
      </c>
      <c r="C1441" t="str">
        <f t="shared" si="22"/>
        <v>FIEtelä-Karjala</v>
      </c>
    </row>
    <row r="1442" spans="1:3">
      <c r="A1442" t="s">
        <v>8105</v>
      </c>
      <c r="B1442" t="s">
        <v>8107</v>
      </c>
      <c r="C1442" t="str">
        <f t="shared" si="22"/>
        <v>FISödra Karelen</v>
      </c>
    </row>
    <row r="1443" spans="1:3">
      <c r="A1443" t="s">
        <v>8108</v>
      </c>
      <c r="B1443" t="s">
        <v>8109</v>
      </c>
      <c r="C1443" t="str">
        <f t="shared" si="22"/>
        <v>FIEtelä-Pohjanmaa</v>
      </c>
    </row>
    <row r="1444" spans="1:3">
      <c r="A1444" t="s">
        <v>8108</v>
      </c>
      <c r="B1444" t="s">
        <v>8110</v>
      </c>
      <c r="C1444" t="str">
        <f t="shared" si="22"/>
        <v>FISödra Österbotten</v>
      </c>
    </row>
    <row r="1445" spans="1:3">
      <c r="A1445" t="s">
        <v>8111</v>
      </c>
      <c r="B1445" t="s">
        <v>8112</v>
      </c>
      <c r="C1445" t="str">
        <f t="shared" si="22"/>
        <v>FIEtelä-Savo</v>
      </c>
    </row>
    <row r="1446" spans="1:3">
      <c r="A1446" t="s">
        <v>8111</v>
      </c>
      <c r="B1446" t="s">
        <v>8113</v>
      </c>
      <c r="C1446" t="str">
        <f t="shared" si="22"/>
        <v>FISödra Savolax</v>
      </c>
    </row>
    <row r="1447" spans="1:3">
      <c r="A1447" t="s">
        <v>8114</v>
      </c>
      <c r="B1447" t="s">
        <v>8115</v>
      </c>
      <c r="C1447" t="str">
        <f t="shared" si="22"/>
        <v>FIKainuu</v>
      </c>
    </row>
    <row r="1448" spans="1:3">
      <c r="A1448" t="s">
        <v>8114</v>
      </c>
      <c r="B1448" t="s">
        <v>8116</v>
      </c>
      <c r="C1448" t="str">
        <f t="shared" si="22"/>
        <v>FIKajanaland</v>
      </c>
    </row>
    <row r="1449" spans="1:3">
      <c r="A1449" t="s">
        <v>8117</v>
      </c>
      <c r="B1449" t="s">
        <v>8118</v>
      </c>
      <c r="C1449" t="str">
        <f t="shared" si="22"/>
        <v>FIKanta-Häme</v>
      </c>
    </row>
    <row r="1450" spans="1:3">
      <c r="A1450" t="s">
        <v>8117</v>
      </c>
      <c r="B1450" t="s">
        <v>8119</v>
      </c>
      <c r="C1450" t="str">
        <f t="shared" si="22"/>
        <v>FIEgentliga Tavastland</v>
      </c>
    </row>
    <row r="1451" spans="1:3">
      <c r="A1451" t="s">
        <v>8120</v>
      </c>
      <c r="B1451" t="s">
        <v>8121</v>
      </c>
      <c r="C1451" t="str">
        <f t="shared" si="22"/>
        <v>FIKeski-Pohjanmaa</v>
      </c>
    </row>
    <row r="1452" spans="1:3">
      <c r="A1452" t="s">
        <v>8120</v>
      </c>
      <c r="B1452" t="s">
        <v>8122</v>
      </c>
      <c r="C1452" t="str">
        <f t="shared" si="22"/>
        <v>FIMellersta Österbotten</v>
      </c>
    </row>
    <row r="1453" spans="1:3">
      <c r="A1453" t="s">
        <v>8123</v>
      </c>
      <c r="B1453" t="s">
        <v>8124</v>
      </c>
      <c r="C1453" t="str">
        <f t="shared" si="22"/>
        <v>FIKeski-Suomi</v>
      </c>
    </row>
    <row r="1454" spans="1:3">
      <c r="A1454" t="s">
        <v>8123</v>
      </c>
      <c r="B1454" t="s">
        <v>8125</v>
      </c>
      <c r="C1454" t="str">
        <f t="shared" si="22"/>
        <v>FIMellersta Finland</v>
      </c>
    </row>
    <row r="1455" spans="1:3">
      <c r="A1455" t="s">
        <v>8126</v>
      </c>
      <c r="B1455" t="s">
        <v>8127</v>
      </c>
      <c r="C1455" t="str">
        <f t="shared" si="22"/>
        <v>FIKymenlaakso</v>
      </c>
    </row>
    <row r="1456" spans="1:3">
      <c r="A1456" t="s">
        <v>8126</v>
      </c>
      <c r="B1456" t="s">
        <v>8128</v>
      </c>
      <c r="C1456" t="str">
        <f t="shared" si="22"/>
        <v>FIKymmenedalen</v>
      </c>
    </row>
    <row r="1457" spans="1:3">
      <c r="A1457" t="s">
        <v>8129</v>
      </c>
      <c r="B1457" t="s">
        <v>8130</v>
      </c>
      <c r="C1457" t="str">
        <f t="shared" si="22"/>
        <v>FILappi</v>
      </c>
    </row>
    <row r="1458" spans="1:3">
      <c r="A1458" t="s">
        <v>8129</v>
      </c>
      <c r="B1458" t="s">
        <v>8131</v>
      </c>
      <c r="C1458" t="str">
        <f t="shared" si="22"/>
        <v>FILappland</v>
      </c>
    </row>
    <row r="1459" spans="1:3">
      <c r="A1459" t="s">
        <v>8132</v>
      </c>
      <c r="B1459" t="s">
        <v>8133</v>
      </c>
      <c r="C1459" t="str">
        <f t="shared" si="22"/>
        <v>FIPirkanmaa</v>
      </c>
    </row>
    <row r="1460" spans="1:3">
      <c r="A1460" t="s">
        <v>8132</v>
      </c>
      <c r="B1460" t="s">
        <v>8134</v>
      </c>
      <c r="C1460" t="str">
        <f t="shared" si="22"/>
        <v>FIBirkaland</v>
      </c>
    </row>
    <row r="1461" spans="1:3">
      <c r="A1461" t="s">
        <v>8135</v>
      </c>
      <c r="B1461" t="s">
        <v>8136</v>
      </c>
      <c r="C1461" t="str">
        <f t="shared" si="22"/>
        <v>FIPohjanmaa</v>
      </c>
    </row>
    <row r="1462" spans="1:3">
      <c r="A1462" t="s">
        <v>8135</v>
      </c>
      <c r="B1462" t="s">
        <v>8137</v>
      </c>
      <c r="C1462" t="str">
        <f t="shared" si="22"/>
        <v>FIÖsterbotten</v>
      </c>
    </row>
    <row r="1463" spans="1:3">
      <c r="A1463" t="s">
        <v>8138</v>
      </c>
      <c r="B1463" t="s">
        <v>8139</v>
      </c>
      <c r="C1463" t="str">
        <f t="shared" si="22"/>
        <v>FIPohjois-Karjala</v>
      </c>
    </row>
    <row r="1464" spans="1:3">
      <c r="A1464" t="s">
        <v>8138</v>
      </c>
      <c r="B1464" t="s">
        <v>8140</v>
      </c>
      <c r="C1464" t="str">
        <f t="shared" si="22"/>
        <v>FINorra Karelen</v>
      </c>
    </row>
    <row r="1465" spans="1:3">
      <c r="A1465" t="s">
        <v>8141</v>
      </c>
      <c r="B1465" t="s">
        <v>8142</v>
      </c>
      <c r="C1465" t="str">
        <f t="shared" si="22"/>
        <v>FIPohjois-Pohjanmaa</v>
      </c>
    </row>
    <row r="1466" spans="1:3">
      <c r="A1466" t="s">
        <v>8141</v>
      </c>
      <c r="B1466" t="s">
        <v>8143</v>
      </c>
      <c r="C1466" t="str">
        <f t="shared" si="22"/>
        <v>FINorra Österbotten</v>
      </c>
    </row>
    <row r="1467" spans="1:3">
      <c r="A1467" t="s">
        <v>8144</v>
      </c>
      <c r="B1467" t="s">
        <v>8145</v>
      </c>
      <c r="C1467" t="str">
        <f t="shared" si="22"/>
        <v>FIPohjois-Savo</v>
      </c>
    </row>
    <row r="1468" spans="1:3">
      <c r="A1468" t="s">
        <v>8144</v>
      </c>
      <c r="B1468" t="s">
        <v>8146</v>
      </c>
      <c r="C1468" t="str">
        <f t="shared" si="22"/>
        <v>FINorra Savolax</v>
      </c>
    </row>
    <row r="1469" spans="1:3">
      <c r="A1469" t="s">
        <v>8147</v>
      </c>
      <c r="B1469" t="s">
        <v>8148</v>
      </c>
      <c r="C1469" t="str">
        <f t="shared" si="22"/>
        <v>FIPäijät-Häme</v>
      </c>
    </row>
    <row r="1470" spans="1:3">
      <c r="A1470" t="s">
        <v>8147</v>
      </c>
      <c r="B1470" t="s">
        <v>8149</v>
      </c>
      <c r="C1470" t="str">
        <f t="shared" si="22"/>
        <v>FIPäijänne-Tavastland</v>
      </c>
    </row>
    <row r="1471" spans="1:3">
      <c r="A1471" t="s">
        <v>8150</v>
      </c>
      <c r="B1471" t="s">
        <v>8151</v>
      </c>
      <c r="C1471" t="str">
        <f t="shared" si="22"/>
        <v>FISatakunta</v>
      </c>
    </row>
    <row r="1472" spans="1:3">
      <c r="A1472" t="s">
        <v>8150</v>
      </c>
      <c r="B1472" t="s">
        <v>8152</v>
      </c>
      <c r="C1472" t="str">
        <f t="shared" si="22"/>
        <v>FISatakunda</v>
      </c>
    </row>
    <row r="1473" spans="1:3">
      <c r="A1473" t="s">
        <v>8153</v>
      </c>
      <c r="B1473" t="s">
        <v>8154</v>
      </c>
      <c r="C1473" t="str">
        <f t="shared" si="22"/>
        <v>FIUusimaa</v>
      </c>
    </row>
    <row r="1474" spans="1:3">
      <c r="A1474" t="s">
        <v>8153</v>
      </c>
      <c r="B1474" t="s">
        <v>8155</v>
      </c>
      <c r="C1474" t="str">
        <f t="shared" si="22"/>
        <v>FINyland</v>
      </c>
    </row>
    <row r="1475" spans="1:3">
      <c r="A1475" t="s">
        <v>8156</v>
      </c>
      <c r="B1475" t="s">
        <v>8157</v>
      </c>
      <c r="C1475" t="str">
        <f t="shared" ref="C1475:C1538" si="23">LEFT(A1475,2)&amp;B1475</f>
        <v>FIVarsinais-Suomi</v>
      </c>
    </row>
    <row r="1476" spans="1:3">
      <c r="A1476" t="s">
        <v>8156</v>
      </c>
      <c r="B1476" t="s">
        <v>8158</v>
      </c>
      <c r="C1476" t="str">
        <f t="shared" si="23"/>
        <v>FIEgentliga Finland</v>
      </c>
    </row>
    <row r="1477" spans="1:3">
      <c r="A1477" t="s">
        <v>8159</v>
      </c>
      <c r="B1477" t="s">
        <v>8160</v>
      </c>
      <c r="C1477" t="str">
        <f t="shared" si="23"/>
        <v>FJRotuma</v>
      </c>
    </row>
    <row r="1478" spans="1:3">
      <c r="A1478" t="s">
        <v>8161</v>
      </c>
      <c r="B1478" t="s">
        <v>6618</v>
      </c>
      <c r="C1478" t="str">
        <f t="shared" si="23"/>
        <v>FJCentral</v>
      </c>
    </row>
    <row r="1479" spans="1:3">
      <c r="A1479" t="s">
        <v>8162</v>
      </c>
      <c r="B1479" t="s">
        <v>8163</v>
      </c>
      <c r="C1479" t="str">
        <f t="shared" si="23"/>
        <v>FJNaitasiri</v>
      </c>
    </row>
    <row r="1480" spans="1:3">
      <c r="A1480" t="s">
        <v>8164</v>
      </c>
      <c r="B1480" t="s">
        <v>8165</v>
      </c>
      <c r="C1480" t="str">
        <f t="shared" si="23"/>
        <v>FJNamosi</v>
      </c>
    </row>
    <row r="1481" spans="1:3">
      <c r="A1481" t="s">
        <v>8166</v>
      </c>
      <c r="B1481" t="s">
        <v>8167</v>
      </c>
      <c r="C1481" t="str">
        <f t="shared" si="23"/>
        <v>FJRewa</v>
      </c>
    </row>
    <row r="1482" spans="1:3">
      <c r="A1482" t="s">
        <v>8168</v>
      </c>
      <c r="B1482" t="s">
        <v>8169</v>
      </c>
      <c r="C1482" t="str">
        <f t="shared" si="23"/>
        <v>FJSerua</v>
      </c>
    </row>
    <row r="1483" spans="1:3">
      <c r="A1483" t="s">
        <v>8170</v>
      </c>
      <c r="B1483" t="s">
        <v>8171</v>
      </c>
      <c r="C1483" t="str">
        <f t="shared" si="23"/>
        <v>FJTailevu</v>
      </c>
    </row>
    <row r="1484" spans="1:3">
      <c r="A1484" t="s">
        <v>8172</v>
      </c>
      <c r="B1484" t="s">
        <v>8173</v>
      </c>
      <c r="C1484" t="str">
        <f t="shared" si="23"/>
        <v>FJEastern</v>
      </c>
    </row>
    <row r="1485" spans="1:3">
      <c r="A1485" t="s">
        <v>8174</v>
      </c>
      <c r="B1485" t="s">
        <v>8175</v>
      </c>
      <c r="C1485" t="str">
        <f t="shared" si="23"/>
        <v>FJKadavu</v>
      </c>
    </row>
    <row r="1486" spans="1:3">
      <c r="A1486" t="s">
        <v>8176</v>
      </c>
      <c r="B1486" t="s">
        <v>8177</v>
      </c>
      <c r="C1486" t="str">
        <f t="shared" si="23"/>
        <v>FJLau</v>
      </c>
    </row>
    <row r="1487" spans="1:3">
      <c r="A1487" t="s">
        <v>8178</v>
      </c>
      <c r="B1487" t="s">
        <v>8179</v>
      </c>
      <c r="C1487" t="str">
        <f t="shared" si="23"/>
        <v>FJLomaiviti</v>
      </c>
    </row>
    <row r="1488" spans="1:3">
      <c r="A1488" t="s">
        <v>8180</v>
      </c>
      <c r="B1488" t="s">
        <v>8181</v>
      </c>
      <c r="C1488" t="str">
        <f t="shared" si="23"/>
        <v>FJNorthern</v>
      </c>
    </row>
    <row r="1489" spans="1:3">
      <c r="A1489" t="s">
        <v>8182</v>
      </c>
      <c r="B1489" t="s">
        <v>8183</v>
      </c>
      <c r="C1489" t="str">
        <f t="shared" si="23"/>
        <v>FJBua</v>
      </c>
    </row>
    <row r="1490" spans="1:3">
      <c r="A1490" t="s">
        <v>8184</v>
      </c>
      <c r="B1490" t="s">
        <v>8185</v>
      </c>
      <c r="C1490" t="str">
        <f t="shared" si="23"/>
        <v>FJCakaudrove</v>
      </c>
    </row>
    <row r="1491" spans="1:3">
      <c r="A1491" t="s">
        <v>8186</v>
      </c>
      <c r="B1491" t="s">
        <v>8187</v>
      </c>
      <c r="C1491" t="str">
        <f t="shared" si="23"/>
        <v>FJMacuata</v>
      </c>
    </row>
    <row r="1492" spans="1:3">
      <c r="A1492" t="s">
        <v>8188</v>
      </c>
      <c r="B1492" t="s">
        <v>8189</v>
      </c>
      <c r="C1492" t="str">
        <f t="shared" si="23"/>
        <v>FJWestern</v>
      </c>
    </row>
    <row r="1493" spans="1:3">
      <c r="A1493" t="s">
        <v>8190</v>
      </c>
      <c r="B1493" t="s">
        <v>8191</v>
      </c>
      <c r="C1493" t="str">
        <f t="shared" si="23"/>
        <v>FJBa</v>
      </c>
    </row>
    <row r="1494" spans="1:3">
      <c r="A1494" t="s">
        <v>8192</v>
      </c>
      <c r="B1494" t="s">
        <v>8193</v>
      </c>
      <c r="C1494" t="str">
        <f t="shared" si="23"/>
        <v>FJNadroga and Navosa</v>
      </c>
    </row>
    <row r="1495" spans="1:3">
      <c r="A1495" t="s">
        <v>8194</v>
      </c>
      <c r="B1495" t="s">
        <v>8195</v>
      </c>
      <c r="C1495" t="str">
        <f t="shared" si="23"/>
        <v>FJRa</v>
      </c>
    </row>
    <row r="1496" spans="1:3">
      <c r="A1496" t="s">
        <v>8196</v>
      </c>
      <c r="B1496" t="s">
        <v>8197</v>
      </c>
      <c r="C1496" t="str">
        <f t="shared" si="23"/>
        <v>FMKosrae</v>
      </c>
    </row>
    <row r="1497" spans="1:3">
      <c r="A1497" t="s">
        <v>8198</v>
      </c>
      <c r="B1497" t="s">
        <v>8199</v>
      </c>
      <c r="C1497" t="str">
        <f t="shared" si="23"/>
        <v>FMPohnpei</v>
      </c>
    </row>
    <row r="1498" spans="1:3">
      <c r="A1498" t="s">
        <v>8200</v>
      </c>
      <c r="B1498" t="s">
        <v>8201</v>
      </c>
      <c r="C1498" t="str">
        <f t="shared" si="23"/>
        <v>FMChuuk</v>
      </c>
    </row>
    <row r="1499" spans="1:3">
      <c r="A1499" t="s">
        <v>8202</v>
      </c>
      <c r="B1499" t="s">
        <v>8203</v>
      </c>
      <c r="C1499" t="str">
        <f t="shared" si="23"/>
        <v>FMYap</v>
      </c>
    </row>
    <row r="1500" spans="1:3">
      <c r="A1500" t="s">
        <v>8204</v>
      </c>
      <c r="B1500" t="s">
        <v>8205</v>
      </c>
      <c r="C1500" t="str">
        <f t="shared" si="23"/>
        <v>FRAuvergne-Rhône-Alpes</v>
      </c>
    </row>
    <row r="1501" spans="1:3">
      <c r="A1501" t="s">
        <v>8206</v>
      </c>
      <c r="B1501" t="s">
        <v>8207</v>
      </c>
      <c r="C1501" t="str">
        <f t="shared" si="23"/>
        <v>FRAin</v>
      </c>
    </row>
    <row r="1502" spans="1:3">
      <c r="A1502" t="s">
        <v>8208</v>
      </c>
      <c r="B1502" t="s">
        <v>8209</v>
      </c>
      <c r="C1502" t="str">
        <f t="shared" si="23"/>
        <v>FRAllier</v>
      </c>
    </row>
    <row r="1503" spans="1:3">
      <c r="A1503" t="s">
        <v>8210</v>
      </c>
      <c r="B1503" t="s">
        <v>8211</v>
      </c>
      <c r="C1503" t="str">
        <f t="shared" si="23"/>
        <v>FRArdèche</v>
      </c>
    </row>
    <row r="1504" spans="1:3">
      <c r="A1504" t="s">
        <v>8212</v>
      </c>
      <c r="B1504" t="s">
        <v>8213</v>
      </c>
      <c r="C1504" t="str">
        <f t="shared" si="23"/>
        <v>FRCantal</v>
      </c>
    </row>
    <row r="1505" spans="1:3">
      <c r="A1505" t="s">
        <v>8214</v>
      </c>
      <c r="B1505" t="s">
        <v>8215</v>
      </c>
      <c r="C1505" t="str">
        <f t="shared" si="23"/>
        <v>FRDrôme</v>
      </c>
    </row>
    <row r="1506" spans="1:3">
      <c r="A1506" t="s">
        <v>8216</v>
      </c>
      <c r="B1506" t="s">
        <v>8217</v>
      </c>
      <c r="C1506" t="str">
        <f t="shared" si="23"/>
        <v>FRIsère</v>
      </c>
    </row>
    <row r="1507" spans="1:3">
      <c r="A1507" t="s">
        <v>8218</v>
      </c>
      <c r="B1507" t="s">
        <v>8219</v>
      </c>
      <c r="C1507" t="str">
        <f t="shared" si="23"/>
        <v>FRLoire</v>
      </c>
    </row>
    <row r="1508" spans="1:3">
      <c r="A1508" t="s">
        <v>8220</v>
      </c>
      <c r="B1508" t="s">
        <v>8221</v>
      </c>
      <c r="C1508" t="str">
        <f t="shared" si="23"/>
        <v>FRHaute-Loire</v>
      </c>
    </row>
    <row r="1509" spans="1:3">
      <c r="A1509" t="s">
        <v>8222</v>
      </c>
      <c r="B1509" t="s">
        <v>8223</v>
      </c>
      <c r="C1509" t="str">
        <f t="shared" si="23"/>
        <v>FRPuy-de-Dôme</v>
      </c>
    </row>
    <row r="1510" spans="1:3">
      <c r="A1510" t="s">
        <v>8224</v>
      </c>
      <c r="B1510" t="s">
        <v>8225</v>
      </c>
      <c r="C1510" t="str">
        <f t="shared" si="23"/>
        <v>FRRhône</v>
      </c>
    </row>
    <row r="1511" spans="1:3">
      <c r="A1511" t="s">
        <v>8226</v>
      </c>
      <c r="B1511" t="s">
        <v>8227</v>
      </c>
      <c r="C1511" t="str">
        <f t="shared" si="23"/>
        <v>FRSavoie</v>
      </c>
    </row>
    <row r="1512" spans="1:3">
      <c r="A1512" t="s">
        <v>8228</v>
      </c>
      <c r="B1512" t="s">
        <v>8229</v>
      </c>
      <c r="C1512" t="str">
        <f t="shared" si="23"/>
        <v>FRHaute-Savoie</v>
      </c>
    </row>
    <row r="1513" spans="1:3">
      <c r="A1513" t="s">
        <v>8230</v>
      </c>
      <c r="B1513" t="s">
        <v>8231</v>
      </c>
      <c r="C1513" t="str">
        <f t="shared" si="23"/>
        <v>FRBourgogne-Franche-Comté</v>
      </c>
    </row>
    <row r="1514" spans="1:3">
      <c r="A1514" t="s">
        <v>8232</v>
      </c>
      <c r="B1514" t="s">
        <v>8233</v>
      </c>
      <c r="C1514" t="str">
        <f t="shared" si="23"/>
        <v>FRCôte-d'Or</v>
      </c>
    </row>
    <row r="1515" spans="1:3">
      <c r="A1515" t="s">
        <v>8234</v>
      </c>
      <c r="B1515" t="s">
        <v>8235</v>
      </c>
      <c r="C1515" t="str">
        <f t="shared" si="23"/>
        <v>FRDoubs</v>
      </c>
    </row>
    <row r="1516" spans="1:3">
      <c r="A1516" t="s">
        <v>8236</v>
      </c>
      <c r="B1516" t="s">
        <v>6872</v>
      </c>
      <c r="C1516" t="str">
        <f t="shared" si="23"/>
        <v>FRJura</v>
      </c>
    </row>
    <row r="1517" spans="1:3">
      <c r="A1517" t="s">
        <v>8237</v>
      </c>
      <c r="B1517" t="s">
        <v>8238</v>
      </c>
      <c r="C1517" t="str">
        <f t="shared" si="23"/>
        <v>FRNièvre</v>
      </c>
    </row>
    <row r="1518" spans="1:3">
      <c r="A1518" t="s">
        <v>8239</v>
      </c>
      <c r="B1518" t="s">
        <v>8240</v>
      </c>
      <c r="C1518" t="str">
        <f t="shared" si="23"/>
        <v>FRHaute-Saône</v>
      </c>
    </row>
    <row r="1519" spans="1:3">
      <c r="A1519" t="s">
        <v>8241</v>
      </c>
      <c r="B1519" t="s">
        <v>8242</v>
      </c>
      <c r="C1519" t="str">
        <f t="shared" si="23"/>
        <v>FRSaône-et-Loire</v>
      </c>
    </row>
    <row r="1520" spans="1:3">
      <c r="A1520" t="s">
        <v>8243</v>
      </c>
      <c r="B1520" t="s">
        <v>8244</v>
      </c>
      <c r="C1520" t="str">
        <f t="shared" si="23"/>
        <v>FRYonne</v>
      </c>
    </row>
    <row r="1521" spans="1:3">
      <c r="A1521" t="s">
        <v>8245</v>
      </c>
      <c r="B1521" t="s">
        <v>8246</v>
      </c>
      <c r="C1521" t="str">
        <f t="shared" si="23"/>
        <v>FRTerritoire de Belfort</v>
      </c>
    </row>
    <row r="1522" spans="1:3">
      <c r="A1522" t="s">
        <v>8247</v>
      </c>
      <c r="B1522" t="s">
        <v>8248</v>
      </c>
      <c r="C1522" t="str">
        <f t="shared" si="23"/>
        <v>FRBretagne</v>
      </c>
    </row>
    <row r="1523" spans="1:3">
      <c r="A1523" t="s">
        <v>8249</v>
      </c>
      <c r="B1523" t="s">
        <v>8250</v>
      </c>
      <c r="C1523" t="str">
        <f t="shared" si="23"/>
        <v>FRCôtes-d'Armor</v>
      </c>
    </row>
    <row r="1524" spans="1:3">
      <c r="A1524" t="s">
        <v>8251</v>
      </c>
      <c r="B1524" t="s">
        <v>8252</v>
      </c>
      <c r="C1524" t="str">
        <f t="shared" si="23"/>
        <v>FRFinistère</v>
      </c>
    </row>
    <row r="1525" spans="1:3">
      <c r="A1525" t="s">
        <v>8253</v>
      </c>
      <c r="B1525" t="s">
        <v>8254</v>
      </c>
      <c r="C1525" t="str">
        <f t="shared" si="23"/>
        <v>FRIlle-et-Vilaine</v>
      </c>
    </row>
    <row r="1526" spans="1:3">
      <c r="A1526" t="s">
        <v>8255</v>
      </c>
      <c r="B1526" t="s">
        <v>8256</v>
      </c>
      <c r="C1526" t="str">
        <f t="shared" si="23"/>
        <v>FRMorbihan</v>
      </c>
    </row>
    <row r="1527" spans="1:3">
      <c r="A1527" t="s">
        <v>8257</v>
      </c>
      <c r="B1527" t="s">
        <v>8258</v>
      </c>
      <c r="C1527" t="str">
        <f t="shared" si="23"/>
        <v>FRCentre-Val de Loire</v>
      </c>
    </row>
    <row r="1528" spans="1:3">
      <c r="A1528" t="s">
        <v>8259</v>
      </c>
      <c r="B1528" t="s">
        <v>8260</v>
      </c>
      <c r="C1528" t="str">
        <f t="shared" si="23"/>
        <v>FRCher</v>
      </c>
    </row>
    <row r="1529" spans="1:3">
      <c r="A1529" t="s">
        <v>8261</v>
      </c>
      <c r="B1529" t="s">
        <v>8262</v>
      </c>
      <c r="C1529" t="str">
        <f t="shared" si="23"/>
        <v>FREure-et-Loir</v>
      </c>
    </row>
    <row r="1530" spans="1:3">
      <c r="A1530" t="s">
        <v>8263</v>
      </c>
      <c r="B1530" t="s">
        <v>8264</v>
      </c>
      <c r="C1530" t="str">
        <f t="shared" si="23"/>
        <v>FRIndre</v>
      </c>
    </row>
    <row r="1531" spans="1:3">
      <c r="A1531" t="s">
        <v>8265</v>
      </c>
      <c r="B1531" t="s">
        <v>8266</v>
      </c>
      <c r="C1531" t="str">
        <f t="shared" si="23"/>
        <v>FRIndre-et-Loire</v>
      </c>
    </row>
    <row r="1532" spans="1:3">
      <c r="A1532" t="s">
        <v>8267</v>
      </c>
      <c r="B1532" t="s">
        <v>8268</v>
      </c>
      <c r="C1532" t="str">
        <f t="shared" si="23"/>
        <v>FRLoir-et-Cher</v>
      </c>
    </row>
    <row r="1533" spans="1:3">
      <c r="A1533" t="s">
        <v>8269</v>
      </c>
      <c r="B1533" t="s">
        <v>8270</v>
      </c>
      <c r="C1533" t="str">
        <f t="shared" si="23"/>
        <v>FRLoiret</v>
      </c>
    </row>
    <row r="1534" spans="1:3">
      <c r="A1534" t="s">
        <v>8271</v>
      </c>
      <c r="B1534" t="s">
        <v>8272</v>
      </c>
      <c r="C1534" t="str">
        <f t="shared" si="23"/>
        <v>FRGrand-Est</v>
      </c>
    </row>
    <row r="1535" spans="1:3">
      <c r="A1535" t="s">
        <v>8273</v>
      </c>
      <c r="B1535" t="s">
        <v>8274</v>
      </c>
      <c r="C1535" t="str">
        <f t="shared" si="23"/>
        <v>FRArdennes</v>
      </c>
    </row>
    <row r="1536" spans="1:3">
      <c r="A1536" t="s">
        <v>8275</v>
      </c>
      <c r="B1536" t="s">
        <v>8276</v>
      </c>
      <c r="C1536" t="str">
        <f t="shared" si="23"/>
        <v>FRAube</v>
      </c>
    </row>
    <row r="1537" spans="1:3">
      <c r="A1537" t="s">
        <v>8277</v>
      </c>
      <c r="B1537" t="s">
        <v>8278</v>
      </c>
      <c r="C1537" t="str">
        <f t="shared" si="23"/>
        <v>FRMarne</v>
      </c>
    </row>
    <row r="1538" spans="1:3">
      <c r="A1538" t="s">
        <v>8279</v>
      </c>
      <c r="B1538" t="s">
        <v>8280</v>
      </c>
      <c r="C1538" t="str">
        <f t="shared" si="23"/>
        <v>FRHaute-Marne</v>
      </c>
    </row>
    <row r="1539" spans="1:3">
      <c r="A1539" t="s">
        <v>8281</v>
      </c>
      <c r="B1539" t="s">
        <v>8282</v>
      </c>
      <c r="C1539" t="str">
        <f t="shared" ref="C1539:C1602" si="24">LEFT(A1539,2)&amp;B1539</f>
        <v>FRMeurthe-et-Moselle</v>
      </c>
    </row>
    <row r="1540" spans="1:3">
      <c r="A1540" t="s">
        <v>8283</v>
      </c>
      <c r="B1540" t="s">
        <v>8284</v>
      </c>
      <c r="C1540" t="str">
        <f t="shared" si="24"/>
        <v>FRMeuse</v>
      </c>
    </row>
    <row r="1541" spans="1:3">
      <c r="A1541" t="s">
        <v>8285</v>
      </c>
      <c r="B1541" t="s">
        <v>8286</v>
      </c>
      <c r="C1541" t="str">
        <f t="shared" si="24"/>
        <v>FRMoselle</v>
      </c>
    </row>
    <row r="1542" spans="1:3">
      <c r="A1542" t="s">
        <v>8287</v>
      </c>
      <c r="B1542" t="s">
        <v>8288</v>
      </c>
      <c r="C1542" t="str">
        <f t="shared" si="24"/>
        <v>FRBas-Rhin</v>
      </c>
    </row>
    <row r="1543" spans="1:3">
      <c r="A1543" t="s">
        <v>8289</v>
      </c>
      <c r="B1543" t="s">
        <v>8290</v>
      </c>
      <c r="C1543" t="str">
        <f t="shared" si="24"/>
        <v>FRHaut-Rhin</v>
      </c>
    </row>
    <row r="1544" spans="1:3">
      <c r="A1544" t="s">
        <v>8291</v>
      </c>
      <c r="B1544" t="s">
        <v>8292</v>
      </c>
      <c r="C1544" t="str">
        <f t="shared" si="24"/>
        <v>FRVosges</v>
      </c>
    </row>
    <row r="1545" spans="1:3">
      <c r="A1545" t="s">
        <v>8293</v>
      </c>
      <c r="B1545" t="s">
        <v>8294</v>
      </c>
      <c r="C1545" t="str">
        <f t="shared" si="24"/>
        <v>FRHauts-de-France</v>
      </c>
    </row>
    <row r="1546" spans="1:3">
      <c r="A1546" t="s">
        <v>8295</v>
      </c>
      <c r="B1546" t="s">
        <v>8296</v>
      </c>
      <c r="C1546" t="str">
        <f t="shared" si="24"/>
        <v>FRAisne</v>
      </c>
    </row>
    <row r="1547" spans="1:3">
      <c r="A1547" t="s">
        <v>8297</v>
      </c>
      <c r="B1547" t="s">
        <v>6271</v>
      </c>
      <c r="C1547" t="str">
        <f t="shared" si="24"/>
        <v>FRNord</v>
      </c>
    </row>
    <row r="1548" spans="1:3">
      <c r="A1548" t="s">
        <v>8298</v>
      </c>
      <c r="B1548" t="s">
        <v>8299</v>
      </c>
      <c r="C1548" t="str">
        <f t="shared" si="24"/>
        <v>FROise</v>
      </c>
    </row>
    <row r="1549" spans="1:3">
      <c r="A1549" t="s">
        <v>8300</v>
      </c>
      <c r="B1549" t="s">
        <v>8301</v>
      </c>
      <c r="C1549" t="str">
        <f t="shared" si="24"/>
        <v>FRPas-de-Calais</v>
      </c>
    </row>
    <row r="1550" spans="1:3">
      <c r="A1550" t="s">
        <v>8302</v>
      </c>
      <c r="B1550" t="s">
        <v>8303</v>
      </c>
      <c r="C1550" t="str">
        <f t="shared" si="24"/>
        <v>FRSomme</v>
      </c>
    </row>
    <row r="1551" spans="1:3">
      <c r="A1551" t="s">
        <v>8304</v>
      </c>
      <c r="B1551" t="s">
        <v>1529</v>
      </c>
      <c r="C1551" t="str">
        <f t="shared" si="24"/>
        <v>FRÎle-de-France</v>
      </c>
    </row>
    <row r="1552" spans="1:3">
      <c r="A1552" t="s">
        <v>8305</v>
      </c>
      <c r="B1552" t="s">
        <v>1528</v>
      </c>
      <c r="C1552" t="str">
        <f t="shared" si="24"/>
        <v>FRParis</v>
      </c>
    </row>
    <row r="1553" spans="1:3">
      <c r="A1553" t="s">
        <v>8306</v>
      </c>
      <c r="B1553" t="s">
        <v>8307</v>
      </c>
      <c r="C1553" t="str">
        <f t="shared" si="24"/>
        <v>FRSeine-et-Marne</v>
      </c>
    </row>
    <row r="1554" spans="1:3">
      <c r="A1554" t="s">
        <v>8308</v>
      </c>
      <c r="B1554" t="s">
        <v>8309</v>
      </c>
      <c r="C1554" t="str">
        <f t="shared" si="24"/>
        <v>FRYvelines</v>
      </c>
    </row>
    <row r="1555" spans="1:3">
      <c r="A1555" t="s">
        <v>8310</v>
      </c>
      <c r="B1555" t="s">
        <v>8311</v>
      </c>
      <c r="C1555" t="str">
        <f t="shared" si="24"/>
        <v>FREssonne</v>
      </c>
    </row>
    <row r="1556" spans="1:3">
      <c r="A1556" t="s">
        <v>8312</v>
      </c>
      <c r="B1556" t="s">
        <v>8313</v>
      </c>
      <c r="C1556" t="str">
        <f t="shared" si="24"/>
        <v>FRHauts-de-Seine</v>
      </c>
    </row>
    <row r="1557" spans="1:3">
      <c r="A1557" t="s">
        <v>8314</v>
      </c>
      <c r="B1557" t="s">
        <v>8315</v>
      </c>
      <c r="C1557" t="str">
        <f t="shared" si="24"/>
        <v>FRSeine-Saint-Denis</v>
      </c>
    </row>
    <row r="1558" spans="1:3">
      <c r="A1558" t="s">
        <v>8316</v>
      </c>
      <c r="B1558" t="s">
        <v>8317</v>
      </c>
      <c r="C1558" t="str">
        <f t="shared" si="24"/>
        <v>FRVal-de-Marne</v>
      </c>
    </row>
    <row r="1559" spans="1:3">
      <c r="A1559" t="s">
        <v>8318</v>
      </c>
      <c r="B1559" t="s">
        <v>8319</v>
      </c>
      <c r="C1559" t="str">
        <f t="shared" si="24"/>
        <v>FRVal-d'Oise</v>
      </c>
    </row>
    <row r="1560" spans="1:3">
      <c r="A1560" t="s">
        <v>8320</v>
      </c>
      <c r="B1560" t="s">
        <v>8321</v>
      </c>
      <c r="C1560" t="str">
        <f t="shared" si="24"/>
        <v>FRNouvelle-Aquitaine</v>
      </c>
    </row>
    <row r="1561" spans="1:3">
      <c r="A1561" t="s">
        <v>8322</v>
      </c>
      <c r="B1561" t="s">
        <v>8323</v>
      </c>
      <c r="C1561" t="str">
        <f t="shared" si="24"/>
        <v>FRCharente</v>
      </c>
    </row>
    <row r="1562" spans="1:3">
      <c r="A1562" t="s">
        <v>8324</v>
      </c>
      <c r="B1562" t="s">
        <v>8325</v>
      </c>
      <c r="C1562" t="str">
        <f t="shared" si="24"/>
        <v>FRCharente-Maritime</v>
      </c>
    </row>
    <row r="1563" spans="1:3">
      <c r="A1563" t="s">
        <v>8326</v>
      </c>
      <c r="B1563" t="s">
        <v>8327</v>
      </c>
      <c r="C1563" t="str">
        <f t="shared" si="24"/>
        <v>FRCorrèze</v>
      </c>
    </row>
    <row r="1564" spans="1:3">
      <c r="A1564" t="s">
        <v>8328</v>
      </c>
      <c r="B1564" t="s">
        <v>8329</v>
      </c>
      <c r="C1564" t="str">
        <f t="shared" si="24"/>
        <v>FRCreuse</v>
      </c>
    </row>
    <row r="1565" spans="1:3">
      <c r="A1565" t="s">
        <v>8330</v>
      </c>
      <c r="B1565" t="s">
        <v>8331</v>
      </c>
      <c r="C1565" t="str">
        <f t="shared" si="24"/>
        <v>FRDordogne</v>
      </c>
    </row>
    <row r="1566" spans="1:3">
      <c r="A1566" t="s">
        <v>8332</v>
      </c>
      <c r="B1566" t="s">
        <v>8333</v>
      </c>
      <c r="C1566" t="str">
        <f t="shared" si="24"/>
        <v>FRGironde</v>
      </c>
    </row>
    <row r="1567" spans="1:3">
      <c r="A1567" t="s">
        <v>8334</v>
      </c>
      <c r="B1567" t="s">
        <v>8335</v>
      </c>
      <c r="C1567" t="str">
        <f t="shared" si="24"/>
        <v>FRLandes</v>
      </c>
    </row>
    <row r="1568" spans="1:3">
      <c r="A1568" t="s">
        <v>8336</v>
      </c>
      <c r="B1568" t="s">
        <v>8337</v>
      </c>
      <c r="C1568" t="str">
        <f t="shared" si="24"/>
        <v>FRLot-et-Garonne</v>
      </c>
    </row>
    <row r="1569" spans="1:3">
      <c r="A1569" t="s">
        <v>8338</v>
      </c>
      <c r="B1569" t="s">
        <v>8339</v>
      </c>
      <c r="C1569" t="str">
        <f t="shared" si="24"/>
        <v>FRPyrénées-Atlantiques</v>
      </c>
    </row>
    <row r="1570" spans="1:3">
      <c r="A1570" t="s">
        <v>8340</v>
      </c>
      <c r="B1570" t="s">
        <v>8341</v>
      </c>
      <c r="C1570" t="str">
        <f t="shared" si="24"/>
        <v>FRDeux-Sèvres</v>
      </c>
    </row>
    <row r="1571" spans="1:3">
      <c r="A1571" t="s">
        <v>8342</v>
      </c>
      <c r="B1571" t="s">
        <v>8343</v>
      </c>
      <c r="C1571" t="str">
        <f t="shared" si="24"/>
        <v>FRVienne</v>
      </c>
    </row>
    <row r="1572" spans="1:3">
      <c r="A1572" t="s">
        <v>8344</v>
      </c>
      <c r="B1572" t="s">
        <v>8345</v>
      </c>
      <c r="C1572" t="str">
        <f t="shared" si="24"/>
        <v>FRHaute-Vienne</v>
      </c>
    </row>
    <row r="1573" spans="1:3">
      <c r="A1573" t="s">
        <v>8346</v>
      </c>
      <c r="B1573" t="s">
        <v>1618</v>
      </c>
      <c r="C1573" t="str">
        <f t="shared" si="24"/>
        <v>FRNormandie</v>
      </c>
    </row>
    <row r="1574" spans="1:3">
      <c r="A1574" t="s">
        <v>8347</v>
      </c>
      <c r="B1574" t="s">
        <v>8348</v>
      </c>
      <c r="C1574" t="str">
        <f t="shared" si="24"/>
        <v>FRCalvados</v>
      </c>
    </row>
    <row r="1575" spans="1:3">
      <c r="A1575" t="s">
        <v>8349</v>
      </c>
      <c r="B1575" t="s">
        <v>8350</v>
      </c>
      <c r="C1575" t="str">
        <f t="shared" si="24"/>
        <v>FREure</v>
      </c>
    </row>
    <row r="1576" spans="1:3">
      <c r="A1576" t="s">
        <v>8351</v>
      </c>
      <c r="B1576" t="s">
        <v>8352</v>
      </c>
      <c r="C1576" t="str">
        <f t="shared" si="24"/>
        <v>FRManche</v>
      </c>
    </row>
    <row r="1577" spans="1:3">
      <c r="A1577" t="s">
        <v>8353</v>
      </c>
      <c r="B1577" t="s">
        <v>8354</v>
      </c>
      <c r="C1577" t="str">
        <f t="shared" si="24"/>
        <v>FROrne</v>
      </c>
    </row>
    <row r="1578" spans="1:3">
      <c r="A1578" t="s">
        <v>8355</v>
      </c>
      <c r="B1578" t="s">
        <v>8356</v>
      </c>
      <c r="C1578" t="str">
        <f t="shared" si="24"/>
        <v>FRSeine-Maritime</v>
      </c>
    </row>
    <row r="1579" spans="1:3">
      <c r="A1579" t="s">
        <v>8357</v>
      </c>
      <c r="B1579" t="s">
        <v>8358</v>
      </c>
      <c r="C1579" t="str">
        <f t="shared" si="24"/>
        <v>FROccitanie</v>
      </c>
    </row>
    <row r="1580" spans="1:3">
      <c r="A1580" t="s">
        <v>8359</v>
      </c>
      <c r="B1580" t="s">
        <v>8360</v>
      </c>
      <c r="C1580" t="str">
        <f t="shared" si="24"/>
        <v>FRAriège</v>
      </c>
    </row>
    <row r="1581" spans="1:3">
      <c r="A1581" t="s">
        <v>8361</v>
      </c>
      <c r="B1581" t="s">
        <v>8362</v>
      </c>
      <c r="C1581" t="str">
        <f t="shared" si="24"/>
        <v>FRAude</v>
      </c>
    </row>
    <row r="1582" spans="1:3">
      <c r="A1582" t="s">
        <v>8363</v>
      </c>
      <c r="B1582" t="s">
        <v>8364</v>
      </c>
      <c r="C1582" t="str">
        <f t="shared" si="24"/>
        <v>FRAveyron</v>
      </c>
    </row>
    <row r="1583" spans="1:3">
      <c r="A1583" t="s">
        <v>8365</v>
      </c>
      <c r="B1583" t="s">
        <v>8366</v>
      </c>
      <c r="C1583" t="str">
        <f t="shared" si="24"/>
        <v>FRGard</v>
      </c>
    </row>
    <row r="1584" spans="1:3">
      <c r="A1584" t="s">
        <v>8367</v>
      </c>
      <c r="B1584" t="s">
        <v>8368</v>
      </c>
      <c r="C1584" t="str">
        <f t="shared" si="24"/>
        <v>FRHaute-Garonne</v>
      </c>
    </row>
    <row r="1585" spans="1:3">
      <c r="A1585" t="s">
        <v>8369</v>
      </c>
      <c r="B1585" t="s">
        <v>8370</v>
      </c>
      <c r="C1585" t="str">
        <f t="shared" si="24"/>
        <v>FRGers</v>
      </c>
    </row>
    <row r="1586" spans="1:3">
      <c r="A1586" t="s">
        <v>8371</v>
      </c>
      <c r="B1586" t="s">
        <v>8372</v>
      </c>
      <c r="C1586" t="str">
        <f t="shared" si="24"/>
        <v>FRHérault</v>
      </c>
    </row>
    <row r="1587" spans="1:3">
      <c r="A1587" t="s">
        <v>8373</v>
      </c>
      <c r="B1587" t="s">
        <v>8374</v>
      </c>
      <c r="C1587" t="str">
        <f t="shared" si="24"/>
        <v>FRLot</v>
      </c>
    </row>
    <row r="1588" spans="1:3">
      <c r="A1588" t="s">
        <v>8375</v>
      </c>
      <c r="B1588" t="s">
        <v>8376</v>
      </c>
      <c r="C1588" t="str">
        <f t="shared" si="24"/>
        <v>FRLozère</v>
      </c>
    </row>
    <row r="1589" spans="1:3">
      <c r="A1589" t="s">
        <v>8377</v>
      </c>
      <c r="B1589" t="s">
        <v>8378</v>
      </c>
      <c r="C1589" t="str">
        <f t="shared" si="24"/>
        <v>FRHautes-Pyrénées</v>
      </c>
    </row>
    <row r="1590" spans="1:3">
      <c r="A1590" t="s">
        <v>8379</v>
      </c>
      <c r="B1590" t="s">
        <v>8380</v>
      </c>
      <c r="C1590" t="str">
        <f t="shared" si="24"/>
        <v>FRPyrénées-Orientales</v>
      </c>
    </row>
    <row r="1591" spans="1:3">
      <c r="A1591" t="s">
        <v>8381</v>
      </c>
      <c r="B1591" t="s">
        <v>8382</v>
      </c>
      <c r="C1591" t="str">
        <f t="shared" si="24"/>
        <v>FRTarn</v>
      </c>
    </row>
    <row r="1592" spans="1:3">
      <c r="A1592" t="s">
        <v>8383</v>
      </c>
      <c r="B1592" t="s">
        <v>8384</v>
      </c>
      <c r="C1592" t="str">
        <f t="shared" si="24"/>
        <v>FRTarn-et-Garonne</v>
      </c>
    </row>
    <row r="1593" spans="1:3">
      <c r="A1593" t="s">
        <v>8385</v>
      </c>
      <c r="B1593" t="s">
        <v>8386</v>
      </c>
      <c r="C1593" t="str">
        <f t="shared" si="24"/>
        <v>FRProvence-Alpes-Côte-d’Azur</v>
      </c>
    </row>
    <row r="1594" spans="1:3">
      <c r="A1594" t="s">
        <v>8387</v>
      </c>
      <c r="B1594" t="s">
        <v>8388</v>
      </c>
      <c r="C1594" t="str">
        <f t="shared" si="24"/>
        <v>FRAlpes-de-Haute-Provence</v>
      </c>
    </row>
    <row r="1595" spans="1:3">
      <c r="A1595" t="s">
        <v>8389</v>
      </c>
      <c r="B1595" t="s">
        <v>8390</v>
      </c>
      <c r="C1595" t="str">
        <f t="shared" si="24"/>
        <v>FRHautes-Alpes</v>
      </c>
    </row>
    <row r="1596" spans="1:3">
      <c r="A1596" t="s">
        <v>8391</v>
      </c>
      <c r="B1596" t="s">
        <v>8392</v>
      </c>
      <c r="C1596" t="str">
        <f t="shared" si="24"/>
        <v>FRAlpes-Maritimes</v>
      </c>
    </row>
    <row r="1597" spans="1:3">
      <c r="A1597" t="s">
        <v>8393</v>
      </c>
      <c r="B1597" t="s">
        <v>8394</v>
      </c>
      <c r="C1597" t="str">
        <f t="shared" si="24"/>
        <v>FRBouches-du-Rhône</v>
      </c>
    </row>
    <row r="1598" spans="1:3">
      <c r="A1598" t="s">
        <v>8395</v>
      </c>
      <c r="B1598" t="s">
        <v>8396</v>
      </c>
      <c r="C1598" t="str">
        <f t="shared" si="24"/>
        <v>FRVar</v>
      </c>
    </row>
    <row r="1599" spans="1:3">
      <c r="A1599" t="s">
        <v>8397</v>
      </c>
      <c r="B1599" t="s">
        <v>8398</v>
      </c>
      <c r="C1599" t="str">
        <f t="shared" si="24"/>
        <v>FRVaucluse</v>
      </c>
    </row>
    <row r="1600" spans="1:3">
      <c r="A1600" t="s">
        <v>8399</v>
      </c>
      <c r="B1600" t="s">
        <v>8400</v>
      </c>
      <c r="C1600" t="str">
        <f t="shared" si="24"/>
        <v>FRPays-de-la-Loire</v>
      </c>
    </row>
    <row r="1601" spans="1:3">
      <c r="A1601" t="s">
        <v>8401</v>
      </c>
      <c r="B1601" t="s">
        <v>8402</v>
      </c>
      <c r="C1601" t="str">
        <f t="shared" si="24"/>
        <v>FRLoire-Atlantique</v>
      </c>
    </row>
    <row r="1602" spans="1:3">
      <c r="A1602" t="s">
        <v>8403</v>
      </c>
      <c r="B1602" t="s">
        <v>8404</v>
      </c>
      <c r="C1602" t="str">
        <f t="shared" si="24"/>
        <v>FRMaine-et-Loire</v>
      </c>
    </row>
    <row r="1603" spans="1:3">
      <c r="A1603" t="s">
        <v>8405</v>
      </c>
      <c r="B1603" t="s">
        <v>8406</v>
      </c>
      <c r="C1603" t="str">
        <f t="shared" ref="C1603:C1666" si="25">LEFT(A1603,2)&amp;B1603</f>
        <v>FRMayenne</v>
      </c>
    </row>
    <row r="1604" spans="1:3">
      <c r="A1604" t="s">
        <v>8407</v>
      </c>
      <c r="B1604" t="s">
        <v>8408</v>
      </c>
      <c r="C1604" t="str">
        <f t="shared" si="25"/>
        <v>FRSarthe</v>
      </c>
    </row>
    <row r="1605" spans="1:3">
      <c r="A1605" t="s">
        <v>8409</v>
      </c>
      <c r="B1605" t="s">
        <v>8410</v>
      </c>
      <c r="C1605" t="str">
        <f t="shared" si="25"/>
        <v>FRVendée</v>
      </c>
    </row>
    <row r="1606" spans="1:3">
      <c r="A1606" t="s">
        <v>8411</v>
      </c>
      <c r="B1606" t="s">
        <v>8412</v>
      </c>
      <c r="C1606" t="str">
        <f t="shared" si="25"/>
        <v>FRClipperton</v>
      </c>
    </row>
    <row r="1607" spans="1:3">
      <c r="A1607" t="s">
        <v>8413</v>
      </c>
      <c r="B1607" t="s">
        <v>8414</v>
      </c>
      <c r="C1607" t="str">
        <f t="shared" si="25"/>
        <v>FRSaint-Barthélemy (see also separate country code entry under BL)</v>
      </c>
    </row>
    <row r="1608" spans="1:3">
      <c r="A1608" t="s">
        <v>8415</v>
      </c>
      <c r="B1608" t="s">
        <v>8416</v>
      </c>
      <c r="C1608" t="str">
        <f t="shared" si="25"/>
        <v>FRGuyane (française) (see also separate country code entry under GF)</v>
      </c>
    </row>
    <row r="1609" spans="1:3">
      <c r="A1609" t="s">
        <v>8417</v>
      </c>
      <c r="B1609" t="s">
        <v>8418</v>
      </c>
      <c r="C1609" t="str">
        <f t="shared" si="25"/>
        <v>FRSaint-Martin (see also separate country code entry under MF)</v>
      </c>
    </row>
    <row r="1610" spans="1:3">
      <c r="A1610" t="s">
        <v>8419</v>
      </c>
      <c r="B1610" t="s">
        <v>8420</v>
      </c>
      <c r="C1610" t="str">
        <f t="shared" si="25"/>
        <v>FRMartinique (see also separate country code entry under MQ)</v>
      </c>
    </row>
    <row r="1611" spans="1:3">
      <c r="A1611" t="s">
        <v>8421</v>
      </c>
      <c r="B1611" t="s">
        <v>8422</v>
      </c>
      <c r="C1611" t="str">
        <f t="shared" si="25"/>
        <v>FRNouvelle-Calédonie (see also separate country code entry under NC)</v>
      </c>
    </row>
    <row r="1612" spans="1:3">
      <c r="A1612" t="s">
        <v>8423</v>
      </c>
      <c r="B1612" t="s">
        <v>8424</v>
      </c>
      <c r="C1612" t="str">
        <f t="shared" si="25"/>
        <v>FRPolynésie française (see also separate country code entry under PF)</v>
      </c>
    </row>
    <row r="1613" spans="1:3">
      <c r="A1613" t="s">
        <v>8425</v>
      </c>
      <c r="B1613" t="s">
        <v>8426</v>
      </c>
      <c r="C1613" t="str">
        <f t="shared" si="25"/>
        <v>FRSaint-Pierre-et-Miquelon (see also separate country code entry under PM)</v>
      </c>
    </row>
    <row r="1614" spans="1:3">
      <c r="A1614" t="s">
        <v>8427</v>
      </c>
      <c r="B1614" t="s">
        <v>8428</v>
      </c>
      <c r="C1614" t="str">
        <f t="shared" si="25"/>
        <v>FRTerres australes françaises (see also separate country code entry under TF)</v>
      </c>
    </row>
    <row r="1615" spans="1:3">
      <c r="A1615" t="s">
        <v>8429</v>
      </c>
      <c r="B1615" t="s">
        <v>8430</v>
      </c>
      <c r="C1615" t="str">
        <f t="shared" si="25"/>
        <v>FRWallis-et-Futuna (see also separate country code entry under WF)</v>
      </c>
    </row>
    <row r="1616" spans="1:3">
      <c r="A1616" t="s">
        <v>8431</v>
      </c>
      <c r="B1616" t="s">
        <v>8432</v>
      </c>
      <c r="C1616" t="str">
        <f t="shared" si="25"/>
        <v>FRGuadeloupe</v>
      </c>
    </row>
    <row r="1617" spans="1:3">
      <c r="A1617" t="s">
        <v>8433</v>
      </c>
      <c r="B1617" t="s">
        <v>8434</v>
      </c>
      <c r="C1617" t="str">
        <f t="shared" si="25"/>
        <v>FRGuadeloupe (see also separate country code entry under GP)</v>
      </c>
    </row>
    <row r="1618" spans="1:3">
      <c r="A1618" t="s">
        <v>8435</v>
      </c>
      <c r="B1618" t="s">
        <v>8436</v>
      </c>
      <c r="C1618" t="str">
        <f t="shared" si="25"/>
        <v>FRLa Réunion</v>
      </c>
    </row>
    <row r="1619" spans="1:3">
      <c r="A1619" t="s">
        <v>8437</v>
      </c>
      <c r="B1619" t="s">
        <v>8438</v>
      </c>
      <c r="C1619" t="str">
        <f t="shared" si="25"/>
        <v>FRLa Réunion (see also separate country code entry under RE)</v>
      </c>
    </row>
    <row r="1620" spans="1:3">
      <c r="A1620" t="s">
        <v>8439</v>
      </c>
      <c r="B1620" t="s">
        <v>8440</v>
      </c>
      <c r="C1620" t="str">
        <f t="shared" si="25"/>
        <v>FRMayotte</v>
      </c>
    </row>
    <row r="1621" spans="1:3">
      <c r="A1621" t="s">
        <v>8441</v>
      </c>
      <c r="B1621" t="s">
        <v>8442</v>
      </c>
      <c r="C1621" t="str">
        <f t="shared" si="25"/>
        <v>FRMayotte (see also separate country code entry under YT)</v>
      </c>
    </row>
    <row r="1622" spans="1:3">
      <c r="A1622" t="s">
        <v>8443</v>
      </c>
      <c r="B1622" t="s">
        <v>8444</v>
      </c>
      <c r="C1622" t="str">
        <f t="shared" si="25"/>
        <v>FRCorse</v>
      </c>
    </row>
    <row r="1623" spans="1:3">
      <c r="A1623" t="s">
        <v>8445</v>
      </c>
      <c r="B1623" t="s">
        <v>8446</v>
      </c>
      <c r="C1623" t="str">
        <f t="shared" si="25"/>
        <v>FRCorse-du-Sud</v>
      </c>
    </row>
    <row r="1624" spans="1:3">
      <c r="A1624" t="s">
        <v>8447</v>
      </c>
      <c r="B1624" t="s">
        <v>8448</v>
      </c>
      <c r="C1624" t="str">
        <f t="shared" si="25"/>
        <v>FRHaute-Corse</v>
      </c>
    </row>
    <row r="1625" spans="1:3">
      <c r="A1625" t="s">
        <v>8449</v>
      </c>
      <c r="B1625" t="s">
        <v>8450</v>
      </c>
      <c r="C1625" t="str">
        <f t="shared" si="25"/>
        <v>GAEstuaire</v>
      </c>
    </row>
    <row r="1626" spans="1:3">
      <c r="A1626" t="s">
        <v>8451</v>
      </c>
      <c r="B1626" t="s">
        <v>8452</v>
      </c>
      <c r="C1626" t="str">
        <f t="shared" si="25"/>
        <v>GAHaut-Ogooué</v>
      </c>
    </row>
    <row r="1627" spans="1:3">
      <c r="A1627" t="s">
        <v>8453</v>
      </c>
      <c r="B1627" t="s">
        <v>8454</v>
      </c>
      <c r="C1627" t="str">
        <f t="shared" si="25"/>
        <v>GAMoyen-Ogooué</v>
      </c>
    </row>
    <row r="1628" spans="1:3">
      <c r="A1628" t="s">
        <v>8455</v>
      </c>
      <c r="B1628" t="s">
        <v>8456</v>
      </c>
      <c r="C1628" t="str">
        <f t="shared" si="25"/>
        <v>GANgounié</v>
      </c>
    </row>
    <row r="1629" spans="1:3">
      <c r="A1629" t="s">
        <v>8457</v>
      </c>
      <c r="B1629" t="s">
        <v>8458</v>
      </c>
      <c r="C1629" t="str">
        <f t="shared" si="25"/>
        <v>GANyanga</v>
      </c>
    </row>
    <row r="1630" spans="1:3">
      <c r="A1630" t="s">
        <v>8459</v>
      </c>
      <c r="B1630" t="s">
        <v>8460</v>
      </c>
      <c r="C1630" t="str">
        <f t="shared" si="25"/>
        <v>GAOgooué-Ivindo</v>
      </c>
    </row>
    <row r="1631" spans="1:3">
      <c r="A1631" t="s">
        <v>8461</v>
      </c>
      <c r="B1631" t="s">
        <v>8462</v>
      </c>
      <c r="C1631" t="str">
        <f t="shared" si="25"/>
        <v>GAOgooué-Lolo</v>
      </c>
    </row>
    <row r="1632" spans="1:3">
      <c r="A1632" t="s">
        <v>8463</v>
      </c>
      <c r="B1632" t="s">
        <v>8464</v>
      </c>
      <c r="C1632" t="str">
        <f t="shared" si="25"/>
        <v>GAOgooué-Maritime</v>
      </c>
    </row>
    <row r="1633" spans="1:3">
      <c r="A1633" t="s">
        <v>8465</v>
      </c>
      <c r="B1633" t="s">
        <v>8466</v>
      </c>
      <c r="C1633" t="str">
        <f t="shared" si="25"/>
        <v>GAWoleu-Ntem</v>
      </c>
    </row>
    <row r="1634" spans="1:3">
      <c r="A1634" t="s">
        <v>8467</v>
      </c>
      <c r="B1634" t="s">
        <v>8468</v>
      </c>
      <c r="C1634" t="str">
        <f t="shared" si="25"/>
        <v>GBAberdeenshire</v>
      </c>
    </row>
    <row r="1635" spans="1:3">
      <c r="A1635" t="s">
        <v>8469</v>
      </c>
      <c r="B1635" t="s">
        <v>8470</v>
      </c>
      <c r="C1635" t="str">
        <f t="shared" si="25"/>
        <v>GBAberdeen City</v>
      </c>
    </row>
    <row r="1636" spans="1:3">
      <c r="A1636" t="s">
        <v>8471</v>
      </c>
      <c r="B1636" t="s">
        <v>8472</v>
      </c>
      <c r="C1636" t="str">
        <f t="shared" si="25"/>
        <v>GBArgyll and Bute</v>
      </c>
    </row>
    <row r="1637" spans="1:3">
      <c r="A1637" t="s">
        <v>8473</v>
      </c>
      <c r="B1637" t="s">
        <v>8474</v>
      </c>
      <c r="C1637" t="str">
        <f t="shared" si="25"/>
        <v>GBAngus</v>
      </c>
    </row>
    <row r="1638" spans="1:3">
      <c r="A1638" t="s">
        <v>8475</v>
      </c>
      <c r="B1638" t="s">
        <v>8476</v>
      </c>
      <c r="C1638" t="str">
        <f t="shared" si="25"/>
        <v>GBClackmannanshire</v>
      </c>
    </row>
    <row r="1639" spans="1:3">
      <c r="A1639" t="s">
        <v>8477</v>
      </c>
      <c r="B1639" t="s">
        <v>8478</v>
      </c>
      <c r="C1639" t="str">
        <f t="shared" si="25"/>
        <v>GBDumfries and Galloway</v>
      </c>
    </row>
    <row r="1640" spans="1:3">
      <c r="A1640" t="s">
        <v>8479</v>
      </c>
      <c r="B1640" t="s">
        <v>8480</v>
      </c>
      <c r="C1640" t="str">
        <f t="shared" si="25"/>
        <v>GBDundee City</v>
      </c>
    </row>
    <row r="1641" spans="1:3">
      <c r="A1641" t="s">
        <v>8481</v>
      </c>
      <c r="B1641" t="s">
        <v>8482</v>
      </c>
      <c r="C1641" t="str">
        <f t="shared" si="25"/>
        <v>GBEast Ayrshire</v>
      </c>
    </row>
    <row r="1642" spans="1:3">
      <c r="A1642" t="s">
        <v>8483</v>
      </c>
      <c r="B1642" t="s">
        <v>8484</v>
      </c>
      <c r="C1642" t="str">
        <f t="shared" si="25"/>
        <v>GBEdinburgh, City of</v>
      </c>
    </row>
    <row r="1643" spans="1:3">
      <c r="A1643" t="s">
        <v>8485</v>
      </c>
      <c r="B1643" t="s">
        <v>8486</v>
      </c>
      <c r="C1643" t="str">
        <f t="shared" si="25"/>
        <v>GBEast Dunbartonshire</v>
      </c>
    </row>
    <row r="1644" spans="1:3">
      <c r="A1644" t="s">
        <v>8487</v>
      </c>
      <c r="B1644" t="s">
        <v>8488</v>
      </c>
      <c r="C1644" t="str">
        <f t="shared" si="25"/>
        <v>GBEast Lothian</v>
      </c>
    </row>
    <row r="1645" spans="1:3">
      <c r="A1645" t="s">
        <v>8489</v>
      </c>
      <c r="B1645" t="s">
        <v>8490</v>
      </c>
      <c r="C1645" t="str">
        <f t="shared" si="25"/>
        <v>GBEilean Siar</v>
      </c>
    </row>
    <row r="1646" spans="1:3">
      <c r="A1646" t="s">
        <v>8491</v>
      </c>
      <c r="B1646" t="s">
        <v>8492</v>
      </c>
      <c r="C1646" t="str">
        <f t="shared" si="25"/>
        <v>GBEast Renfrewshire</v>
      </c>
    </row>
    <row r="1647" spans="1:3">
      <c r="A1647" t="s">
        <v>8493</v>
      </c>
      <c r="B1647" t="s">
        <v>8494</v>
      </c>
      <c r="C1647" t="str">
        <f t="shared" si="25"/>
        <v>GBFalkirk</v>
      </c>
    </row>
    <row r="1648" spans="1:3">
      <c r="A1648" t="s">
        <v>8495</v>
      </c>
      <c r="B1648" t="s">
        <v>8496</v>
      </c>
      <c r="C1648" t="str">
        <f t="shared" si="25"/>
        <v>GBFife</v>
      </c>
    </row>
    <row r="1649" spans="1:3">
      <c r="A1649" t="s">
        <v>8497</v>
      </c>
      <c r="B1649" t="s">
        <v>8498</v>
      </c>
      <c r="C1649" t="str">
        <f t="shared" si="25"/>
        <v>GBGlasgow City</v>
      </c>
    </row>
    <row r="1650" spans="1:3">
      <c r="A1650" t="s">
        <v>8499</v>
      </c>
      <c r="B1650" t="s">
        <v>8500</v>
      </c>
      <c r="C1650" t="str">
        <f t="shared" si="25"/>
        <v>GBHighland</v>
      </c>
    </row>
    <row r="1651" spans="1:3">
      <c r="A1651" t="s">
        <v>8501</v>
      </c>
      <c r="B1651" t="s">
        <v>8502</v>
      </c>
      <c r="C1651" t="str">
        <f t="shared" si="25"/>
        <v>GBInverclyde</v>
      </c>
    </row>
    <row r="1652" spans="1:3">
      <c r="A1652" t="s">
        <v>8503</v>
      </c>
      <c r="B1652" t="s">
        <v>8504</v>
      </c>
      <c r="C1652" t="str">
        <f t="shared" si="25"/>
        <v>GBMidlothian</v>
      </c>
    </row>
    <row r="1653" spans="1:3">
      <c r="A1653" t="s">
        <v>8505</v>
      </c>
      <c r="B1653" t="s">
        <v>8506</v>
      </c>
      <c r="C1653" t="str">
        <f t="shared" si="25"/>
        <v>GBMoray</v>
      </c>
    </row>
    <row r="1654" spans="1:3">
      <c r="A1654" t="s">
        <v>8507</v>
      </c>
      <c r="B1654" t="s">
        <v>8508</v>
      </c>
      <c r="C1654" t="str">
        <f t="shared" si="25"/>
        <v>GBNorth Ayrshire</v>
      </c>
    </row>
    <row r="1655" spans="1:3">
      <c r="A1655" t="s">
        <v>8509</v>
      </c>
      <c r="B1655" t="s">
        <v>8510</v>
      </c>
      <c r="C1655" t="str">
        <f t="shared" si="25"/>
        <v>GBNorth Lanarkshire</v>
      </c>
    </row>
    <row r="1656" spans="1:3">
      <c r="A1656" t="s">
        <v>8511</v>
      </c>
      <c r="B1656" t="s">
        <v>8512</v>
      </c>
      <c r="C1656" t="str">
        <f t="shared" si="25"/>
        <v>GBOrkney Islands</v>
      </c>
    </row>
    <row r="1657" spans="1:3">
      <c r="A1657" t="s">
        <v>8513</v>
      </c>
      <c r="B1657" t="s">
        <v>8514</v>
      </c>
      <c r="C1657" t="str">
        <f t="shared" si="25"/>
        <v>GBPerth and Kinross</v>
      </c>
    </row>
    <row r="1658" spans="1:3">
      <c r="A1658" t="s">
        <v>8515</v>
      </c>
      <c r="B1658" t="s">
        <v>8516</v>
      </c>
      <c r="C1658" t="str">
        <f t="shared" si="25"/>
        <v>GBRenfrewshire</v>
      </c>
    </row>
    <row r="1659" spans="1:3">
      <c r="A1659" t="s">
        <v>8517</v>
      </c>
      <c r="B1659" t="s">
        <v>8518</v>
      </c>
      <c r="C1659" t="str">
        <f t="shared" si="25"/>
        <v>GBSouth Ayrshire</v>
      </c>
    </row>
    <row r="1660" spans="1:3">
      <c r="A1660" t="s">
        <v>8519</v>
      </c>
      <c r="B1660" t="s">
        <v>8520</v>
      </c>
      <c r="C1660" t="str">
        <f t="shared" si="25"/>
        <v>GBScottish Borders, The</v>
      </c>
    </row>
    <row r="1661" spans="1:3">
      <c r="A1661" t="s">
        <v>8521</v>
      </c>
      <c r="B1661" t="s">
        <v>8522</v>
      </c>
      <c r="C1661" t="str">
        <f t="shared" si="25"/>
        <v>GBSouth Lanarkshire</v>
      </c>
    </row>
    <row r="1662" spans="1:3">
      <c r="A1662" t="s">
        <v>8523</v>
      </c>
      <c r="B1662" t="s">
        <v>8524</v>
      </c>
      <c r="C1662" t="str">
        <f t="shared" si="25"/>
        <v>GBStirling</v>
      </c>
    </row>
    <row r="1663" spans="1:3">
      <c r="A1663" t="s">
        <v>8525</v>
      </c>
      <c r="B1663" t="s">
        <v>8526</v>
      </c>
      <c r="C1663" t="str">
        <f t="shared" si="25"/>
        <v>GBWest Dunbartonshire</v>
      </c>
    </row>
    <row r="1664" spans="1:3">
      <c r="A1664" t="s">
        <v>8527</v>
      </c>
      <c r="B1664" t="s">
        <v>8528</v>
      </c>
      <c r="C1664" t="str">
        <f t="shared" si="25"/>
        <v>GBWest Lothian</v>
      </c>
    </row>
    <row r="1665" spans="1:3">
      <c r="A1665" t="s">
        <v>8529</v>
      </c>
      <c r="B1665" t="s">
        <v>8530</v>
      </c>
      <c r="C1665" t="str">
        <f t="shared" si="25"/>
        <v>GBShetland Islands</v>
      </c>
    </row>
    <row r="1666" spans="1:3">
      <c r="A1666" t="s">
        <v>8531</v>
      </c>
      <c r="B1666" t="s">
        <v>8532</v>
      </c>
      <c r="C1666" t="str">
        <f t="shared" si="25"/>
        <v>GBBuckinghamshire</v>
      </c>
    </row>
    <row r="1667" spans="1:3">
      <c r="A1667" t="s">
        <v>8533</v>
      </c>
      <c r="B1667" t="s">
        <v>8534</v>
      </c>
      <c r="C1667" t="str">
        <f t="shared" ref="C1667:C1730" si="26">LEFT(A1667,2)&amp;B1667</f>
        <v>GBCambridgeshire</v>
      </c>
    </row>
    <row r="1668" spans="1:3">
      <c r="A1668" t="s">
        <v>8535</v>
      </c>
      <c r="B1668" t="s">
        <v>8536</v>
      </c>
      <c r="C1668" t="str">
        <f t="shared" si="26"/>
        <v>GBCumbria</v>
      </c>
    </row>
    <row r="1669" spans="1:3">
      <c r="A1669" t="s">
        <v>8537</v>
      </c>
      <c r="B1669" t="s">
        <v>8538</v>
      </c>
      <c r="C1669" t="str">
        <f t="shared" si="26"/>
        <v>GBDerbyshire</v>
      </c>
    </row>
    <row r="1670" spans="1:3">
      <c r="A1670" t="s">
        <v>8539</v>
      </c>
      <c r="B1670" t="s">
        <v>8540</v>
      </c>
      <c r="C1670" t="str">
        <f t="shared" si="26"/>
        <v>GBDevon</v>
      </c>
    </row>
    <row r="1671" spans="1:3">
      <c r="A1671" t="s">
        <v>8541</v>
      </c>
      <c r="B1671" t="s">
        <v>8542</v>
      </c>
      <c r="C1671" t="str">
        <f t="shared" si="26"/>
        <v>GBDorset</v>
      </c>
    </row>
    <row r="1672" spans="1:3">
      <c r="A1672" t="s">
        <v>8543</v>
      </c>
      <c r="B1672" t="s">
        <v>8544</v>
      </c>
      <c r="C1672" t="str">
        <f t="shared" si="26"/>
        <v>GBEssex</v>
      </c>
    </row>
    <row r="1673" spans="1:3">
      <c r="A1673" t="s">
        <v>8545</v>
      </c>
      <c r="B1673" t="s">
        <v>8546</v>
      </c>
      <c r="C1673" t="str">
        <f t="shared" si="26"/>
        <v>GBEast Sussex</v>
      </c>
    </row>
    <row r="1674" spans="1:3">
      <c r="A1674" t="s">
        <v>8547</v>
      </c>
      <c r="B1674" t="s">
        <v>8548</v>
      </c>
      <c r="C1674" t="str">
        <f t="shared" si="26"/>
        <v>GBGloucestershire</v>
      </c>
    </row>
    <row r="1675" spans="1:3">
      <c r="A1675" t="s">
        <v>8549</v>
      </c>
      <c r="B1675" t="s">
        <v>8550</v>
      </c>
      <c r="C1675" t="str">
        <f t="shared" si="26"/>
        <v>GBHampshire</v>
      </c>
    </row>
    <row r="1676" spans="1:3">
      <c r="A1676" t="s">
        <v>8551</v>
      </c>
      <c r="B1676" t="s">
        <v>8552</v>
      </c>
      <c r="C1676" t="str">
        <f t="shared" si="26"/>
        <v>GBHertfordshire</v>
      </c>
    </row>
    <row r="1677" spans="1:3">
      <c r="A1677" t="s">
        <v>8553</v>
      </c>
      <c r="B1677" t="s">
        <v>8554</v>
      </c>
      <c r="C1677" t="str">
        <f t="shared" si="26"/>
        <v>GBKent</v>
      </c>
    </row>
    <row r="1678" spans="1:3">
      <c r="A1678" t="s">
        <v>8555</v>
      </c>
      <c r="B1678" t="s">
        <v>8556</v>
      </c>
      <c r="C1678" t="str">
        <f t="shared" si="26"/>
        <v>GBLancashire</v>
      </c>
    </row>
    <row r="1679" spans="1:3">
      <c r="A1679" t="s">
        <v>8557</v>
      </c>
      <c r="B1679" t="s">
        <v>8558</v>
      </c>
      <c r="C1679" t="str">
        <f t="shared" si="26"/>
        <v>GBLeicestershire</v>
      </c>
    </row>
    <row r="1680" spans="1:3">
      <c r="A1680" t="s">
        <v>8559</v>
      </c>
      <c r="B1680" t="s">
        <v>8560</v>
      </c>
      <c r="C1680" t="str">
        <f t="shared" si="26"/>
        <v>GBLincolnshire</v>
      </c>
    </row>
    <row r="1681" spans="1:3">
      <c r="A1681" t="s">
        <v>8561</v>
      </c>
      <c r="B1681" t="s">
        <v>8562</v>
      </c>
      <c r="C1681" t="str">
        <f t="shared" si="26"/>
        <v>GBNorfolk</v>
      </c>
    </row>
    <row r="1682" spans="1:3">
      <c r="A1682" t="s">
        <v>8563</v>
      </c>
      <c r="B1682" t="s">
        <v>8564</v>
      </c>
      <c r="C1682" t="str">
        <f t="shared" si="26"/>
        <v>GBNorthamptonshire</v>
      </c>
    </row>
    <row r="1683" spans="1:3">
      <c r="A1683" t="s">
        <v>8565</v>
      </c>
      <c r="B1683" t="s">
        <v>8566</v>
      </c>
      <c r="C1683" t="str">
        <f t="shared" si="26"/>
        <v>GBNottinghamshire</v>
      </c>
    </row>
    <row r="1684" spans="1:3">
      <c r="A1684" t="s">
        <v>8567</v>
      </c>
      <c r="B1684" t="s">
        <v>8568</v>
      </c>
      <c r="C1684" t="str">
        <f t="shared" si="26"/>
        <v>GBNorth Yorkshire</v>
      </c>
    </row>
    <row r="1685" spans="1:3">
      <c r="A1685" t="s">
        <v>8569</v>
      </c>
      <c r="B1685" t="s">
        <v>8570</v>
      </c>
      <c r="C1685" t="str">
        <f t="shared" si="26"/>
        <v>GBOxfordshire</v>
      </c>
    </row>
    <row r="1686" spans="1:3">
      <c r="A1686" t="s">
        <v>8571</v>
      </c>
      <c r="B1686" t="s">
        <v>8572</v>
      </c>
      <c r="C1686" t="str">
        <f t="shared" si="26"/>
        <v>GBSuffolk</v>
      </c>
    </row>
    <row r="1687" spans="1:3">
      <c r="A1687" t="s">
        <v>8573</v>
      </c>
      <c r="B1687" t="s">
        <v>8574</v>
      </c>
      <c r="C1687" t="str">
        <f t="shared" si="26"/>
        <v>GBSomerset</v>
      </c>
    </row>
    <row r="1688" spans="1:3">
      <c r="A1688" t="s">
        <v>8575</v>
      </c>
      <c r="B1688" t="s">
        <v>8576</v>
      </c>
      <c r="C1688" t="str">
        <f t="shared" si="26"/>
        <v>GBSurrey</v>
      </c>
    </row>
    <row r="1689" spans="1:3">
      <c r="A1689" t="s">
        <v>8577</v>
      </c>
      <c r="B1689" t="s">
        <v>8578</v>
      </c>
      <c r="C1689" t="str">
        <f t="shared" si="26"/>
        <v>GBStaffordshire</v>
      </c>
    </row>
    <row r="1690" spans="1:3">
      <c r="A1690" t="s">
        <v>8579</v>
      </c>
      <c r="B1690" t="s">
        <v>8580</v>
      </c>
      <c r="C1690" t="str">
        <f t="shared" si="26"/>
        <v>GBWarwickshire</v>
      </c>
    </row>
    <row r="1691" spans="1:3">
      <c r="A1691" t="s">
        <v>8581</v>
      </c>
      <c r="B1691" t="s">
        <v>8582</v>
      </c>
      <c r="C1691" t="str">
        <f t="shared" si="26"/>
        <v>GBWorcestershire</v>
      </c>
    </row>
    <row r="1692" spans="1:3">
      <c r="A1692" t="s">
        <v>8583</v>
      </c>
      <c r="B1692" t="s">
        <v>8584</v>
      </c>
      <c r="C1692" t="str">
        <f t="shared" si="26"/>
        <v>GBWest Sussex</v>
      </c>
    </row>
    <row r="1693" spans="1:3">
      <c r="A1693" t="s">
        <v>8585</v>
      </c>
      <c r="B1693" t="s">
        <v>8586</v>
      </c>
      <c r="C1693" t="str">
        <f t="shared" si="26"/>
        <v>GBArmagh City, Banbridge and Craigavon</v>
      </c>
    </row>
    <row r="1694" spans="1:3">
      <c r="A1694" t="s">
        <v>8587</v>
      </c>
      <c r="B1694" t="s">
        <v>8588</v>
      </c>
      <c r="C1694" t="str">
        <f t="shared" si="26"/>
        <v>GBArds and North Down</v>
      </c>
    </row>
    <row r="1695" spans="1:3">
      <c r="A1695" t="s">
        <v>8589</v>
      </c>
      <c r="B1695" t="s">
        <v>8590</v>
      </c>
      <c r="C1695" t="str">
        <f t="shared" si="26"/>
        <v>GBAntrim and Newtownabbey</v>
      </c>
    </row>
    <row r="1696" spans="1:3">
      <c r="A1696" t="s">
        <v>8591</v>
      </c>
      <c r="B1696" t="s">
        <v>8592</v>
      </c>
      <c r="C1696" t="str">
        <f t="shared" si="26"/>
        <v>GBBelfast</v>
      </c>
    </row>
    <row r="1697" spans="1:3">
      <c r="A1697" t="s">
        <v>8593</v>
      </c>
      <c r="B1697" t="s">
        <v>8594</v>
      </c>
      <c r="C1697" t="str">
        <f t="shared" si="26"/>
        <v>GBCauseway Coast and Glens</v>
      </c>
    </row>
    <row r="1698" spans="1:3">
      <c r="A1698" t="s">
        <v>8595</v>
      </c>
      <c r="B1698" t="s">
        <v>8596</v>
      </c>
      <c r="C1698" t="str">
        <f t="shared" si="26"/>
        <v>GBDerry City and Strabane</v>
      </c>
    </row>
    <row r="1699" spans="1:3">
      <c r="A1699" t="s">
        <v>8597</v>
      </c>
      <c r="B1699" t="s">
        <v>8598</v>
      </c>
      <c r="C1699" t="str">
        <f t="shared" si="26"/>
        <v>GBFermanagh and Omagh</v>
      </c>
    </row>
    <row r="1700" spans="1:3">
      <c r="A1700" t="s">
        <v>8599</v>
      </c>
      <c r="B1700" t="s">
        <v>8600</v>
      </c>
      <c r="C1700" t="str">
        <f t="shared" si="26"/>
        <v>GBLisburn and Castlereagh</v>
      </c>
    </row>
    <row r="1701" spans="1:3">
      <c r="A1701" t="s">
        <v>8601</v>
      </c>
      <c r="B1701" t="s">
        <v>8602</v>
      </c>
      <c r="C1701" t="str">
        <f t="shared" si="26"/>
        <v>GBMid and East Antrim</v>
      </c>
    </row>
    <row r="1702" spans="1:3">
      <c r="A1702" t="s">
        <v>8603</v>
      </c>
      <c r="B1702" t="s">
        <v>8604</v>
      </c>
      <c r="C1702" t="str">
        <f t="shared" si="26"/>
        <v>GBMid Ulster</v>
      </c>
    </row>
    <row r="1703" spans="1:3">
      <c r="A1703" t="s">
        <v>8605</v>
      </c>
      <c r="B1703" t="s">
        <v>8606</v>
      </c>
      <c r="C1703" t="str">
        <f t="shared" si="26"/>
        <v>GBNewry, Mourne and Down</v>
      </c>
    </row>
    <row r="1704" spans="1:3">
      <c r="A1704" t="s">
        <v>8607</v>
      </c>
      <c r="B1704" t="s">
        <v>8608</v>
      </c>
      <c r="C1704" t="str">
        <f t="shared" si="26"/>
        <v>GBIsle of Anglesey [Sir Ynys Môn GB-YNM]</v>
      </c>
    </row>
    <row r="1705" spans="1:3">
      <c r="A1705" t="s">
        <v>8609</v>
      </c>
      <c r="B1705" t="s">
        <v>8610</v>
      </c>
      <c r="C1705" t="str">
        <f t="shared" si="26"/>
        <v>GBBath and North East Somerset</v>
      </c>
    </row>
    <row r="1706" spans="1:3">
      <c r="A1706" t="s">
        <v>8611</v>
      </c>
      <c r="B1706" t="s">
        <v>8612</v>
      </c>
      <c r="C1706" t="str">
        <f t="shared" si="26"/>
        <v>GBBlackburn with Darwen</v>
      </c>
    </row>
    <row r="1707" spans="1:3">
      <c r="A1707" t="s">
        <v>8613</v>
      </c>
      <c r="B1707" t="s">
        <v>8614</v>
      </c>
      <c r="C1707" t="str">
        <f t="shared" si="26"/>
        <v>GBBedford</v>
      </c>
    </row>
    <row r="1708" spans="1:3">
      <c r="A1708" t="s">
        <v>8615</v>
      </c>
      <c r="B1708" t="s">
        <v>8616</v>
      </c>
      <c r="C1708" t="str">
        <f t="shared" si="26"/>
        <v>GBBridgend [Pen-y-bont ar Ogwr GB-POG]</v>
      </c>
    </row>
    <row r="1709" spans="1:3">
      <c r="A1709" t="s">
        <v>8617</v>
      </c>
      <c r="B1709" t="s">
        <v>8618</v>
      </c>
      <c r="C1709" t="str">
        <f t="shared" si="26"/>
        <v>GBBlaenau Gwent</v>
      </c>
    </row>
    <row r="1710" spans="1:3">
      <c r="A1710" t="s">
        <v>8619</v>
      </c>
      <c r="B1710" t="s">
        <v>8620</v>
      </c>
      <c r="C1710" t="str">
        <f t="shared" si="26"/>
        <v>GBBournemouth</v>
      </c>
    </row>
    <row r="1711" spans="1:3">
      <c r="A1711" t="s">
        <v>8621</v>
      </c>
      <c r="B1711" t="s">
        <v>8622</v>
      </c>
      <c r="C1711" t="str">
        <f t="shared" si="26"/>
        <v>GBBrighton and Hove</v>
      </c>
    </row>
    <row r="1712" spans="1:3">
      <c r="A1712" t="s">
        <v>8623</v>
      </c>
      <c r="B1712" t="s">
        <v>8624</v>
      </c>
      <c r="C1712" t="str">
        <f t="shared" si="26"/>
        <v>GBBlackpool</v>
      </c>
    </row>
    <row r="1713" spans="1:3">
      <c r="A1713" t="s">
        <v>8625</v>
      </c>
      <c r="B1713" t="s">
        <v>8626</v>
      </c>
      <c r="C1713" t="str">
        <f t="shared" si="26"/>
        <v>GBBracknell Forest</v>
      </c>
    </row>
    <row r="1714" spans="1:3">
      <c r="A1714" t="s">
        <v>8627</v>
      </c>
      <c r="B1714" t="s">
        <v>8628</v>
      </c>
      <c r="C1714" t="str">
        <f t="shared" si="26"/>
        <v>GBBristol, City of</v>
      </c>
    </row>
    <row r="1715" spans="1:3">
      <c r="A1715" t="s">
        <v>8629</v>
      </c>
      <c r="B1715" t="s">
        <v>8630</v>
      </c>
      <c r="C1715" t="str">
        <f t="shared" si="26"/>
        <v>GBCaerphilly [Caerffili GB-CAF]</v>
      </c>
    </row>
    <row r="1716" spans="1:3">
      <c r="A1716" t="s">
        <v>8631</v>
      </c>
      <c r="B1716" t="s">
        <v>8632</v>
      </c>
      <c r="C1716" t="str">
        <f t="shared" si="26"/>
        <v>GBCentral Bedfordshire</v>
      </c>
    </row>
    <row r="1717" spans="1:3">
      <c r="A1717" t="s">
        <v>8633</v>
      </c>
      <c r="B1717" t="s">
        <v>8634</v>
      </c>
      <c r="C1717" t="str">
        <f t="shared" si="26"/>
        <v>GBCeredigion [Sir Ceredigion]</v>
      </c>
    </row>
    <row r="1718" spans="1:3">
      <c r="A1718" t="s">
        <v>8635</v>
      </c>
      <c r="B1718" t="s">
        <v>8636</v>
      </c>
      <c r="C1718" t="str">
        <f t="shared" si="26"/>
        <v>GBCheshire East</v>
      </c>
    </row>
    <row r="1719" spans="1:3">
      <c r="A1719" t="s">
        <v>8637</v>
      </c>
      <c r="B1719" t="s">
        <v>8638</v>
      </c>
      <c r="C1719" t="str">
        <f t="shared" si="26"/>
        <v>GBCheshire West and Chester</v>
      </c>
    </row>
    <row r="1720" spans="1:3">
      <c r="A1720" t="s">
        <v>8639</v>
      </c>
      <c r="B1720" t="s">
        <v>8640</v>
      </c>
      <c r="C1720" t="str">
        <f t="shared" si="26"/>
        <v>GBCarmarthenshire [Sir Gaerfyrddin GB-GFY]</v>
      </c>
    </row>
    <row r="1721" spans="1:3">
      <c r="A1721" t="s">
        <v>8641</v>
      </c>
      <c r="B1721" t="s">
        <v>8642</v>
      </c>
      <c r="C1721" t="str">
        <f t="shared" si="26"/>
        <v>GBCornwall</v>
      </c>
    </row>
    <row r="1722" spans="1:3">
      <c r="A1722" t="s">
        <v>8643</v>
      </c>
      <c r="B1722" t="s">
        <v>8644</v>
      </c>
      <c r="C1722" t="str">
        <f t="shared" si="26"/>
        <v>GBCardiff [Caerdydd GB-CRD]</v>
      </c>
    </row>
    <row r="1723" spans="1:3">
      <c r="A1723" t="s">
        <v>8645</v>
      </c>
      <c r="B1723" t="s">
        <v>8646</v>
      </c>
      <c r="C1723" t="str">
        <f t="shared" si="26"/>
        <v>GBConwy</v>
      </c>
    </row>
    <row r="1724" spans="1:3">
      <c r="A1724" t="s">
        <v>8647</v>
      </c>
      <c r="B1724" t="s">
        <v>8648</v>
      </c>
      <c r="C1724" t="str">
        <f t="shared" si="26"/>
        <v>GBDarlington</v>
      </c>
    </row>
    <row r="1725" spans="1:3">
      <c r="A1725" t="s">
        <v>8649</v>
      </c>
      <c r="B1725" t="s">
        <v>8650</v>
      </c>
      <c r="C1725" t="str">
        <f t="shared" si="26"/>
        <v>GBDenbighshire [Sir Ddinbych GB-DDB]</v>
      </c>
    </row>
    <row r="1726" spans="1:3">
      <c r="A1726" t="s">
        <v>8651</v>
      </c>
      <c r="B1726" t="s">
        <v>8652</v>
      </c>
      <c r="C1726" t="str">
        <f t="shared" si="26"/>
        <v>GBDerby</v>
      </c>
    </row>
    <row r="1727" spans="1:3">
      <c r="A1727" t="s">
        <v>8653</v>
      </c>
      <c r="B1727" t="s">
        <v>8654</v>
      </c>
      <c r="C1727" t="str">
        <f t="shared" si="26"/>
        <v>GBDurham County</v>
      </c>
    </row>
    <row r="1728" spans="1:3">
      <c r="A1728" t="s">
        <v>8655</v>
      </c>
      <c r="B1728" t="s">
        <v>8656</v>
      </c>
      <c r="C1728" t="str">
        <f t="shared" si="26"/>
        <v>GBEast Riding of Yorkshire</v>
      </c>
    </row>
    <row r="1729" spans="1:3">
      <c r="A1729" t="s">
        <v>8657</v>
      </c>
      <c r="B1729" t="s">
        <v>8658</v>
      </c>
      <c r="C1729" t="str">
        <f t="shared" si="26"/>
        <v>GBFlintshire [Sir y Fflint GB-FFL]</v>
      </c>
    </row>
    <row r="1730" spans="1:3">
      <c r="A1730" t="s">
        <v>8659</v>
      </c>
      <c r="B1730" t="s">
        <v>8660</v>
      </c>
      <c r="C1730" t="str">
        <f t="shared" si="26"/>
        <v>GBGwynedd</v>
      </c>
    </row>
    <row r="1731" spans="1:3">
      <c r="A1731" t="s">
        <v>8661</v>
      </c>
      <c r="B1731" t="s">
        <v>8662</v>
      </c>
      <c r="C1731" t="str">
        <f t="shared" ref="C1731:C1794" si="27">LEFT(A1731,2)&amp;B1731</f>
        <v>GBHalton</v>
      </c>
    </row>
    <row r="1732" spans="1:3">
      <c r="A1732" t="s">
        <v>8663</v>
      </c>
      <c r="B1732" t="s">
        <v>8664</v>
      </c>
      <c r="C1732" t="str">
        <f t="shared" si="27"/>
        <v>GBHerefordshire</v>
      </c>
    </row>
    <row r="1733" spans="1:3">
      <c r="A1733" t="s">
        <v>8665</v>
      </c>
      <c r="B1733" t="s">
        <v>8666</v>
      </c>
      <c r="C1733" t="str">
        <f t="shared" si="27"/>
        <v>GBHartlepool</v>
      </c>
    </row>
    <row r="1734" spans="1:3">
      <c r="A1734" t="s">
        <v>8667</v>
      </c>
      <c r="B1734" t="s">
        <v>8668</v>
      </c>
      <c r="C1734" t="str">
        <f t="shared" si="27"/>
        <v>GBIsles of Scilly</v>
      </c>
    </row>
    <row r="1735" spans="1:3">
      <c r="A1735" t="s">
        <v>8669</v>
      </c>
      <c r="B1735" t="s">
        <v>8670</v>
      </c>
      <c r="C1735" t="str">
        <f t="shared" si="27"/>
        <v>GBIsle of Wight</v>
      </c>
    </row>
    <row r="1736" spans="1:3">
      <c r="A1736" t="s">
        <v>8671</v>
      </c>
      <c r="B1736" t="s">
        <v>8672</v>
      </c>
      <c r="C1736" t="str">
        <f t="shared" si="27"/>
        <v>GBKingston upon Hull</v>
      </c>
    </row>
    <row r="1737" spans="1:3">
      <c r="A1737" t="s">
        <v>8673</v>
      </c>
      <c r="B1737" t="s">
        <v>8674</v>
      </c>
      <c r="C1737" t="str">
        <f t="shared" si="27"/>
        <v>GBLeicester</v>
      </c>
    </row>
    <row r="1738" spans="1:3">
      <c r="A1738" t="s">
        <v>8675</v>
      </c>
      <c r="B1738" t="s">
        <v>8676</v>
      </c>
      <c r="C1738" t="str">
        <f t="shared" si="27"/>
        <v>GBLuton</v>
      </c>
    </row>
    <row r="1739" spans="1:3">
      <c r="A1739" t="s">
        <v>8677</v>
      </c>
      <c r="B1739" t="s">
        <v>8678</v>
      </c>
      <c r="C1739" t="str">
        <f t="shared" si="27"/>
        <v>GBMiddlesbrough</v>
      </c>
    </row>
    <row r="1740" spans="1:3">
      <c r="A1740" t="s">
        <v>8679</v>
      </c>
      <c r="B1740" t="s">
        <v>8680</v>
      </c>
      <c r="C1740" t="str">
        <f t="shared" si="27"/>
        <v>GBMedway</v>
      </c>
    </row>
    <row r="1741" spans="1:3">
      <c r="A1741" t="s">
        <v>8681</v>
      </c>
      <c r="B1741" t="s">
        <v>8682</v>
      </c>
      <c r="C1741" t="str">
        <f t="shared" si="27"/>
        <v>GBMilton Keynes</v>
      </c>
    </row>
    <row r="1742" spans="1:3">
      <c r="A1742" t="s">
        <v>8683</v>
      </c>
      <c r="B1742" t="s">
        <v>8684</v>
      </c>
      <c r="C1742" t="str">
        <f t="shared" si="27"/>
        <v>GBMonmouthshire [Sir Fynwy GB-FYN]</v>
      </c>
    </row>
    <row r="1743" spans="1:3">
      <c r="A1743" t="s">
        <v>8685</v>
      </c>
      <c r="B1743" t="s">
        <v>8686</v>
      </c>
      <c r="C1743" t="str">
        <f t="shared" si="27"/>
        <v>GBMerthyr Tydfil [Merthyr Tudful GB-MTU]</v>
      </c>
    </row>
    <row r="1744" spans="1:3">
      <c r="A1744" t="s">
        <v>8687</v>
      </c>
      <c r="B1744" t="s">
        <v>8688</v>
      </c>
      <c r="C1744" t="str">
        <f t="shared" si="27"/>
        <v>GBNorthumberland</v>
      </c>
    </row>
    <row r="1745" spans="1:3">
      <c r="A1745" t="s">
        <v>8689</v>
      </c>
      <c r="B1745" t="s">
        <v>8690</v>
      </c>
      <c r="C1745" t="str">
        <f t="shared" si="27"/>
        <v>GBNorth East Lincolnshire</v>
      </c>
    </row>
    <row r="1746" spans="1:3">
      <c r="A1746" t="s">
        <v>8691</v>
      </c>
      <c r="B1746" t="s">
        <v>8692</v>
      </c>
      <c r="C1746" t="str">
        <f t="shared" si="27"/>
        <v>GBNottingham</v>
      </c>
    </row>
    <row r="1747" spans="1:3">
      <c r="A1747" t="s">
        <v>8693</v>
      </c>
      <c r="B1747" t="s">
        <v>8694</v>
      </c>
      <c r="C1747" t="str">
        <f t="shared" si="27"/>
        <v>GBNorth Lincolnshire</v>
      </c>
    </row>
    <row r="1748" spans="1:3">
      <c r="A1748" t="s">
        <v>8695</v>
      </c>
      <c r="B1748" t="s">
        <v>8696</v>
      </c>
      <c r="C1748" t="str">
        <f t="shared" si="27"/>
        <v>GBNorth Somerset</v>
      </c>
    </row>
    <row r="1749" spans="1:3">
      <c r="A1749" t="s">
        <v>8697</v>
      </c>
      <c r="B1749" t="s">
        <v>8698</v>
      </c>
      <c r="C1749" t="str">
        <f t="shared" si="27"/>
        <v>GBNeath Port Talbot [Castell-nedd Port Talbot GB-CTL]</v>
      </c>
    </row>
    <row r="1750" spans="1:3">
      <c r="A1750" t="s">
        <v>8699</v>
      </c>
      <c r="B1750" t="s">
        <v>8700</v>
      </c>
      <c r="C1750" t="str">
        <f t="shared" si="27"/>
        <v>GBNewport [Casnewydd GB-CNW]</v>
      </c>
    </row>
    <row r="1751" spans="1:3">
      <c r="A1751" t="s">
        <v>8701</v>
      </c>
      <c r="B1751" t="s">
        <v>8702</v>
      </c>
      <c r="C1751" t="str">
        <f t="shared" si="27"/>
        <v>GBPembrokeshire [Sir Benfro GB-BNF]</v>
      </c>
    </row>
    <row r="1752" spans="1:3">
      <c r="A1752" t="s">
        <v>8703</v>
      </c>
      <c r="B1752" t="s">
        <v>8704</v>
      </c>
      <c r="C1752" t="str">
        <f t="shared" si="27"/>
        <v>GBPlymouth</v>
      </c>
    </row>
    <row r="1753" spans="1:3">
      <c r="A1753" t="s">
        <v>8705</v>
      </c>
      <c r="B1753" t="s">
        <v>8706</v>
      </c>
      <c r="C1753" t="str">
        <f t="shared" si="27"/>
        <v>GBPoole</v>
      </c>
    </row>
    <row r="1754" spans="1:3">
      <c r="A1754" t="s">
        <v>8707</v>
      </c>
      <c r="B1754" t="s">
        <v>8708</v>
      </c>
      <c r="C1754" t="str">
        <f t="shared" si="27"/>
        <v>GBPortsmouth</v>
      </c>
    </row>
    <row r="1755" spans="1:3">
      <c r="A1755" t="s">
        <v>8709</v>
      </c>
      <c r="B1755" t="s">
        <v>8710</v>
      </c>
      <c r="C1755" t="str">
        <f t="shared" si="27"/>
        <v>GBPowys</v>
      </c>
    </row>
    <row r="1756" spans="1:3">
      <c r="A1756" t="s">
        <v>8711</v>
      </c>
      <c r="B1756" t="s">
        <v>8712</v>
      </c>
      <c r="C1756" t="str">
        <f t="shared" si="27"/>
        <v>GBPeterborough</v>
      </c>
    </row>
    <row r="1757" spans="1:3">
      <c r="A1757" t="s">
        <v>8713</v>
      </c>
      <c r="B1757" t="s">
        <v>8714</v>
      </c>
      <c r="C1757" t="str">
        <f t="shared" si="27"/>
        <v>GBRedcar and Cleveland</v>
      </c>
    </row>
    <row r="1758" spans="1:3">
      <c r="A1758" t="s">
        <v>8715</v>
      </c>
      <c r="B1758" t="s">
        <v>8716</v>
      </c>
      <c r="C1758" t="str">
        <f t="shared" si="27"/>
        <v>GBRhondda, Cynon, Taff [Rhondda, Cynon,Taf]</v>
      </c>
    </row>
    <row r="1759" spans="1:3">
      <c r="A1759" t="s">
        <v>8717</v>
      </c>
      <c r="B1759" t="s">
        <v>8718</v>
      </c>
      <c r="C1759" t="str">
        <f t="shared" si="27"/>
        <v>GBReading</v>
      </c>
    </row>
    <row r="1760" spans="1:3">
      <c r="A1760" t="s">
        <v>8719</v>
      </c>
      <c r="B1760" t="s">
        <v>8720</v>
      </c>
      <c r="C1760" t="str">
        <f t="shared" si="27"/>
        <v>GBRutland</v>
      </c>
    </row>
    <row r="1761" spans="1:3">
      <c r="A1761" t="s">
        <v>8721</v>
      </c>
      <c r="B1761" t="s">
        <v>8722</v>
      </c>
      <c r="C1761" t="str">
        <f t="shared" si="27"/>
        <v>GBSouth Gloucestershire</v>
      </c>
    </row>
    <row r="1762" spans="1:3">
      <c r="A1762" t="s">
        <v>8723</v>
      </c>
      <c r="B1762" t="s">
        <v>8724</v>
      </c>
      <c r="C1762" t="str">
        <f t="shared" si="27"/>
        <v>GBShropshire</v>
      </c>
    </row>
    <row r="1763" spans="1:3">
      <c r="A1763" t="s">
        <v>8725</v>
      </c>
      <c r="B1763" t="s">
        <v>8726</v>
      </c>
      <c r="C1763" t="str">
        <f t="shared" si="27"/>
        <v>GBSlough</v>
      </c>
    </row>
    <row r="1764" spans="1:3">
      <c r="A1764" t="s">
        <v>8727</v>
      </c>
      <c r="B1764" t="s">
        <v>8728</v>
      </c>
      <c r="C1764" t="str">
        <f t="shared" si="27"/>
        <v>GBSouthend-on-Sea</v>
      </c>
    </row>
    <row r="1765" spans="1:3">
      <c r="A1765" t="s">
        <v>8729</v>
      </c>
      <c r="B1765" t="s">
        <v>8730</v>
      </c>
      <c r="C1765" t="str">
        <f t="shared" si="27"/>
        <v>GBStoke-on-Trent</v>
      </c>
    </row>
    <row r="1766" spans="1:3">
      <c r="A1766" t="s">
        <v>8731</v>
      </c>
      <c r="B1766" t="s">
        <v>8732</v>
      </c>
      <c r="C1766" t="str">
        <f t="shared" si="27"/>
        <v>GBSouthampton</v>
      </c>
    </row>
    <row r="1767" spans="1:3">
      <c r="A1767" t="s">
        <v>8733</v>
      </c>
      <c r="B1767" t="s">
        <v>8734</v>
      </c>
      <c r="C1767" t="str">
        <f t="shared" si="27"/>
        <v>GBStockton-on-Tees</v>
      </c>
    </row>
    <row r="1768" spans="1:3">
      <c r="A1768" t="s">
        <v>8735</v>
      </c>
      <c r="B1768" t="s">
        <v>8736</v>
      </c>
      <c r="C1768" t="str">
        <f t="shared" si="27"/>
        <v>GBSwansea [Abertawe GB-ATA]</v>
      </c>
    </row>
    <row r="1769" spans="1:3">
      <c r="A1769" t="s">
        <v>8737</v>
      </c>
      <c r="B1769" t="s">
        <v>8738</v>
      </c>
      <c r="C1769" t="str">
        <f t="shared" si="27"/>
        <v>GBSwindon</v>
      </c>
    </row>
    <row r="1770" spans="1:3">
      <c r="A1770" t="s">
        <v>8739</v>
      </c>
      <c r="B1770" t="s">
        <v>8740</v>
      </c>
      <c r="C1770" t="str">
        <f t="shared" si="27"/>
        <v>GBTelford and Wrekin</v>
      </c>
    </row>
    <row r="1771" spans="1:3">
      <c r="A1771" t="s">
        <v>8741</v>
      </c>
      <c r="B1771" t="s">
        <v>8742</v>
      </c>
      <c r="C1771" t="str">
        <f t="shared" si="27"/>
        <v>GBThurrock</v>
      </c>
    </row>
    <row r="1772" spans="1:3">
      <c r="A1772" t="s">
        <v>8743</v>
      </c>
      <c r="B1772" t="s">
        <v>8744</v>
      </c>
      <c r="C1772" t="str">
        <f t="shared" si="27"/>
        <v>GBTorbay</v>
      </c>
    </row>
    <row r="1773" spans="1:3">
      <c r="A1773" t="s">
        <v>8745</v>
      </c>
      <c r="B1773" t="s">
        <v>8746</v>
      </c>
      <c r="C1773" t="str">
        <f t="shared" si="27"/>
        <v>GBTorfaen [Tor-faen]</v>
      </c>
    </row>
    <row r="1774" spans="1:3">
      <c r="A1774" t="s">
        <v>8747</v>
      </c>
      <c r="B1774" t="s">
        <v>8748</v>
      </c>
      <c r="C1774" t="str">
        <f t="shared" si="27"/>
        <v>GBVale of Glamorgan, The [Bro Morgannwg GB-BMG]</v>
      </c>
    </row>
    <row r="1775" spans="1:3">
      <c r="A1775" t="s">
        <v>8749</v>
      </c>
      <c r="B1775" t="s">
        <v>8750</v>
      </c>
      <c r="C1775" t="str">
        <f t="shared" si="27"/>
        <v>GBWest Berkshire</v>
      </c>
    </row>
    <row r="1776" spans="1:3">
      <c r="A1776" t="s">
        <v>8751</v>
      </c>
      <c r="B1776" t="s">
        <v>8752</v>
      </c>
      <c r="C1776" t="str">
        <f t="shared" si="27"/>
        <v>GBWiltshire</v>
      </c>
    </row>
    <row r="1777" spans="1:3">
      <c r="A1777" t="s">
        <v>8753</v>
      </c>
      <c r="B1777" t="s">
        <v>8754</v>
      </c>
      <c r="C1777" t="str">
        <f t="shared" si="27"/>
        <v>GBWindsor and Maidenhead</v>
      </c>
    </row>
    <row r="1778" spans="1:3">
      <c r="A1778" t="s">
        <v>8755</v>
      </c>
      <c r="B1778" t="s">
        <v>8756</v>
      </c>
      <c r="C1778" t="str">
        <f t="shared" si="27"/>
        <v>GBWokingham</v>
      </c>
    </row>
    <row r="1779" spans="1:3">
      <c r="A1779" t="s">
        <v>8757</v>
      </c>
      <c r="B1779" t="s">
        <v>8758</v>
      </c>
      <c r="C1779" t="str">
        <f t="shared" si="27"/>
        <v>GBWarrington</v>
      </c>
    </row>
    <row r="1780" spans="1:3">
      <c r="A1780" t="s">
        <v>8759</v>
      </c>
      <c r="B1780" t="s">
        <v>8760</v>
      </c>
      <c r="C1780" t="str">
        <f t="shared" si="27"/>
        <v>GBWrexham [Wrecsam GB-WRC]</v>
      </c>
    </row>
    <row r="1781" spans="1:3">
      <c r="A1781" t="s">
        <v>8761</v>
      </c>
      <c r="B1781" t="s">
        <v>8762</v>
      </c>
      <c r="C1781" t="str">
        <f t="shared" si="27"/>
        <v>GBYork</v>
      </c>
    </row>
    <row r="1782" spans="1:3">
      <c r="A1782" t="s">
        <v>8763</v>
      </c>
      <c r="B1782" t="s">
        <v>8764</v>
      </c>
      <c r="C1782" t="str">
        <f t="shared" si="27"/>
        <v>GBBirmingham</v>
      </c>
    </row>
    <row r="1783" spans="1:3">
      <c r="A1783" t="s">
        <v>8765</v>
      </c>
      <c r="B1783" t="s">
        <v>8766</v>
      </c>
      <c r="C1783" t="str">
        <f t="shared" si="27"/>
        <v>GBBarnsley</v>
      </c>
    </row>
    <row r="1784" spans="1:3">
      <c r="A1784" t="s">
        <v>8767</v>
      </c>
      <c r="B1784" t="s">
        <v>8768</v>
      </c>
      <c r="C1784" t="str">
        <f t="shared" si="27"/>
        <v>GBBolton</v>
      </c>
    </row>
    <row r="1785" spans="1:3">
      <c r="A1785" t="s">
        <v>8769</v>
      </c>
      <c r="B1785" t="s">
        <v>8770</v>
      </c>
      <c r="C1785" t="str">
        <f t="shared" si="27"/>
        <v>GBBradford</v>
      </c>
    </row>
    <row r="1786" spans="1:3">
      <c r="A1786" t="s">
        <v>8771</v>
      </c>
      <c r="B1786" t="s">
        <v>8772</v>
      </c>
      <c r="C1786" t="str">
        <f t="shared" si="27"/>
        <v>GBBury</v>
      </c>
    </row>
    <row r="1787" spans="1:3">
      <c r="A1787" t="s">
        <v>8773</v>
      </c>
      <c r="B1787" t="s">
        <v>8774</v>
      </c>
      <c r="C1787" t="str">
        <f t="shared" si="27"/>
        <v>GBCalderdale</v>
      </c>
    </row>
    <row r="1788" spans="1:3">
      <c r="A1788" t="s">
        <v>8775</v>
      </c>
      <c r="B1788" t="s">
        <v>8776</v>
      </c>
      <c r="C1788" t="str">
        <f t="shared" si="27"/>
        <v>GBCoventry</v>
      </c>
    </row>
    <row r="1789" spans="1:3">
      <c r="A1789" t="s">
        <v>8777</v>
      </c>
      <c r="B1789" t="s">
        <v>8778</v>
      </c>
      <c r="C1789" t="str">
        <f t="shared" si="27"/>
        <v>GBDoncaster</v>
      </c>
    </row>
    <row r="1790" spans="1:3">
      <c r="A1790" t="s">
        <v>8779</v>
      </c>
      <c r="B1790" t="s">
        <v>8780</v>
      </c>
      <c r="C1790" t="str">
        <f t="shared" si="27"/>
        <v>GBDudley</v>
      </c>
    </row>
    <row r="1791" spans="1:3">
      <c r="A1791" t="s">
        <v>8781</v>
      </c>
      <c r="B1791" t="s">
        <v>8782</v>
      </c>
      <c r="C1791" t="str">
        <f t="shared" si="27"/>
        <v>GBGateshead</v>
      </c>
    </row>
    <row r="1792" spans="1:3">
      <c r="A1792" t="s">
        <v>8783</v>
      </c>
      <c r="B1792" t="s">
        <v>8784</v>
      </c>
      <c r="C1792" t="str">
        <f t="shared" si="27"/>
        <v>GBKirklees</v>
      </c>
    </row>
    <row r="1793" spans="1:3">
      <c r="A1793" t="s">
        <v>8785</v>
      </c>
      <c r="B1793" t="s">
        <v>8786</v>
      </c>
      <c r="C1793" t="str">
        <f t="shared" si="27"/>
        <v>GBKnowsley</v>
      </c>
    </row>
    <row r="1794" spans="1:3">
      <c r="A1794" t="s">
        <v>8787</v>
      </c>
      <c r="B1794" t="s">
        <v>8788</v>
      </c>
      <c r="C1794" t="str">
        <f t="shared" si="27"/>
        <v>GBLeeds</v>
      </c>
    </row>
    <row r="1795" spans="1:3">
      <c r="A1795" t="s">
        <v>8789</v>
      </c>
      <c r="B1795" t="s">
        <v>8790</v>
      </c>
      <c r="C1795" t="str">
        <f t="shared" ref="C1795:C1858" si="28">LEFT(A1795,2)&amp;B1795</f>
        <v>GBLiverpool</v>
      </c>
    </row>
    <row r="1796" spans="1:3">
      <c r="A1796" t="s">
        <v>8791</v>
      </c>
      <c r="B1796" t="s">
        <v>8792</v>
      </c>
      <c r="C1796" t="str">
        <f t="shared" si="28"/>
        <v>GBManchester</v>
      </c>
    </row>
    <row r="1797" spans="1:3">
      <c r="A1797" t="s">
        <v>8793</v>
      </c>
      <c r="B1797" t="s">
        <v>8794</v>
      </c>
      <c r="C1797" t="str">
        <f t="shared" si="28"/>
        <v>GBNewcastle upon Tyne</v>
      </c>
    </row>
    <row r="1798" spans="1:3">
      <c r="A1798" t="s">
        <v>8795</v>
      </c>
      <c r="B1798" t="s">
        <v>8796</v>
      </c>
      <c r="C1798" t="str">
        <f t="shared" si="28"/>
        <v>GBNorth Tyneside</v>
      </c>
    </row>
    <row r="1799" spans="1:3">
      <c r="A1799" t="s">
        <v>8797</v>
      </c>
      <c r="B1799" t="s">
        <v>8798</v>
      </c>
      <c r="C1799" t="str">
        <f t="shared" si="28"/>
        <v>GBOldham</v>
      </c>
    </row>
    <row r="1800" spans="1:3">
      <c r="A1800" t="s">
        <v>8799</v>
      </c>
      <c r="B1800" t="s">
        <v>8800</v>
      </c>
      <c r="C1800" t="str">
        <f t="shared" si="28"/>
        <v>GBRochdale</v>
      </c>
    </row>
    <row r="1801" spans="1:3">
      <c r="A1801" t="s">
        <v>8801</v>
      </c>
      <c r="B1801" t="s">
        <v>8802</v>
      </c>
      <c r="C1801" t="str">
        <f t="shared" si="28"/>
        <v>GBRotherham</v>
      </c>
    </row>
    <row r="1802" spans="1:3">
      <c r="A1802" t="s">
        <v>8803</v>
      </c>
      <c r="B1802" t="s">
        <v>8804</v>
      </c>
      <c r="C1802" t="str">
        <f t="shared" si="28"/>
        <v>GBSandwell</v>
      </c>
    </row>
    <row r="1803" spans="1:3">
      <c r="A1803" t="s">
        <v>8805</v>
      </c>
      <c r="B1803" t="s">
        <v>8806</v>
      </c>
      <c r="C1803" t="str">
        <f t="shared" si="28"/>
        <v>GBSefton</v>
      </c>
    </row>
    <row r="1804" spans="1:3">
      <c r="A1804" t="s">
        <v>8807</v>
      </c>
      <c r="B1804" t="s">
        <v>8808</v>
      </c>
      <c r="C1804" t="str">
        <f t="shared" si="28"/>
        <v>GBSheffield</v>
      </c>
    </row>
    <row r="1805" spans="1:3">
      <c r="A1805" t="s">
        <v>8809</v>
      </c>
      <c r="B1805" t="s">
        <v>8810</v>
      </c>
      <c r="C1805" t="str">
        <f t="shared" si="28"/>
        <v>GBSt. Helens</v>
      </c>
    </row>
    <row r="1806" spans="1:3">
      <c r="A1806" t="s">
        <v>8811</v>
      </c>
      <c r="B1806" t="s">
        <v>8812</v>
      </c>
      <c r="C1806" t="str">
        <f t="shared" si="28"/>
        <v>GBStockport</v>
      </c>
    </row>
    <row r="1807" spans="1:3">
      <c r="A1807" t="s">
        <v>8813</v>
      </c>
      <c r="B1807" t="s">
        <v>8814</v>
      </c>
      <c r="C1807" t="str">
        <f t="shared" si="28"/>
        <v>GBSalford</v>
      </c>
    </row>
    <row r="1808" spans="1:3">
      <c r="A1808" t="s">
        <v>8815</v>
      </c>
      <c r="B1808" t="s">
        <v>8816</v>
      </c>
      <c r="C1808" t="str">
        <f t="shared" si="28"/>
        <v>GBSunderland</v>
      </c>
    </row>
    <row r="1809" spans="1:3">
      <c r="A1809" t="s">
        <v>8817</v>
      </c>
      <c r="B1809" t="s">
        <v>8818</v>
      </c>
      <c r="C1809" t="str">
        <f t="shared" si="28"/>
        <v>GBSolihull</v>
      </c>
    </row>
    <row r="1810" spans="1:3">
      <c r="A1810" t="s">
        <v>8819</v>
      </c>
      <c r="B1810" t="s">
        <v>8820</v>
      </c>
      <c r="C1810" t="str">
        <f t="shared" si="28"/>
        <v>GBSouth Tyneside</v>
      </c>
    </row>
    <row r="1811" spans="1:3">
      <c r="A1811" t="s">
        <v>8821</v>
      </c>
      <c r="B1811" t="s">
        <v>8822</v>
      </c>
      <c r="C1811" t="str">
        <f t="shared" si="28"/>
        <v>GBTameside</v>
      </c>
    </row>
    <row r="1812" spans="1:3">
      <c r="A1812" t="s">
        <v>8823</v>
      </c>
      <c r="B1812" t="s">
        <v>8824</v>
      </c>
      <c r="C1812" t="str">
        <f t="shared" si="28"/>
        <v>GBTrafford</v>
      </c>
    </row>
    <row r="1813" spans="1:3">
      <c r="A1813" t="s">
        <v>8825</v>
      </c>
      <c r="B1813" t="s">
        <v>8826</v>
      </c>
      <c r="C1813" t="str">
        <f t="shared" si="28"/>
        <v>GBWigan</v>
      </c>
    </row>
    <row r="1814" spans="1:3">
      <c r="A1814" t="s">
        <v>8827</v>
      </c>
      <c r="B1814" t="s">
        <v>8828</v>
      </c>
      <c r="C1814" t="str">
        <f t="shared" si="28"/>
        <v>GBWakefield</v>
      </c>
    </row>
    <row r="1815" spans="1:3">
      <c r="A1815" t="s">
        <v>8829</v>
      </c>
      <c r="B1815" t="s">
        <v>8830</v>
      </c>
      <c r="C1815" t="str">
        <f t="shared" si="28"/>
        <v>GBWalsall</v>
      </c>
    </row>
    <row r="1816" spans="1:3">
      <c r="A1816" t="s">
        <v>8831</v>
      </c>
      <c r="B1816" t="s">
        <v>8832</v>
      </c>
      <c r="C1816" t="str">
        <f t="shared" si="28"/>
        <v>GBWolverhampton</v>
      </c>
    </row>
    <row r="1817" spans="1:3">
      <c r="A1817" t="s">
        <v>8833</v>
      </c>
      <c r="B1817" t="s">
        <v>8834</v>
      </c>
      <c r="C1817" t="str">
        <f t="shared" si="28"/>
        <v>GBWirral</v>
      </c>
    </row>
    <row r="1818" spans="1:3">
      <c r="A1818" t="s">
        <v>8835</v>
      </c>
      <c r="B1818" t="s">
        <v>8836</v>
      </c>
      <c r="C1818" t="str">
        <f t="shared" si="28"/>
        <v>GBBarking and Dagenham</v>
      </c>
    </row>
    <row r="1819" spans="1:3">
      <c r="A1819" t="s">
        <v>8837</v>
      </c>
      <c r="B1819" t="s">
        <v>8838</v>
      </c>
      <c r="C1819" t="str">
        <f t="shared" si="28"/>
        <v>GBBrent</v>
      </c>
    </row>
    <row r="1820" spans="1:3">
      <c r="A1820" t="s">
        <v>8839</v>
      </c>
      <c r="B1820" t="s">
        <v>8840</v>
      </c>
      <c r="C1820" t="str">
        <f t="shared" si="28"/>
        <v>GBBexley</v>
      </c>
    </row>
    <row r="1821" spans="1:3">
      <c r="A1821" t="s">
        <v>8841</v>
      </c>
      <c r="B1821" t="s">
        <v>8842</v>
      </c>
      <c r="C1821" t="str">
        <f t="shared" si="28"/>
        <v>GBBarnet</v>
      </c>
    </row>
    <row r="1822" spans="1:3">
      <c r="A1822" t="s">
        <v>8843</v>
      </c>
      <c r="B1822" t="s">
        <v>8844</v>
      </c>
      <c r="C1822" t="str">
        <f t="shared" si="28"/>
        <v>GBBromley</v>
      </c>
    </row>
    <row r="1823" spans="1:3">
      <c r="A1823" t="s">
        <v>8845</v>
      </c>
      <c r="B1823" t="s">
        <v>8846</v>
      </c>
      <c r="C1823" t="str">
        <f t="shared" si="28"/>
        <v>GBCamden</v>
      </c>
    </row>
    <row r="1824" spans="1:3">
      <c r="A1824" t="s">
        <v>8847</v>
      </c>
      <c r="B1824" t="s">
        <v>1707</v>
      </c>
      <c r="C1824" t="str">
        <f t="shared" si="28"/>
        <v>GBCroydon</v>
      </c>
    </row>
    <row r="1825" spans="1:3">
      <c r="A1825" t="s">
        <v>8848</v>
      </c>
      <c r="B1825" t="s">
        <v>8849</v>
      </c>
      <c r="C1825" t="str">
        <f t="shared" si="28"/>
        <v>GBEaling</v>
      </c>
    </row>
    <row r="1826" spans="1:3">
      <c r="A1826" t="s">
        <v>8850</v>
      </c>
      <c r="B1826" t="s">
        <v>8851</v>
      </c>
      <c r="C1826" t="str">
        <f t="shared" si="28"/>
        <v>GBEnfield</v>
      </c>
    </row>
    <row r="1827" spans="1:3">
      <c r="A1827" t="s">
        <v>8852</v>
      </c>
      <c r="B1827" t="s">
        <v>8853</v>
      </c>
      <c r="C1827" t="str">
        <f t="shared" si="28"/>
        <v>GBGreenwich</v>
      </c>
    </row>
    <row r="1828" spans="1:3">
      <c r="A1828" t="s">
        <v>8854</v>
      </c>
      <c r="B1828" t="s">
        <v>8855</v>
      </c>
      <c r="C1828" t="str">
        <f t="shared" si="28"/>
        <v>GBHavering</v>
      </c>
    </row>
    <row r="1829" spans="1:3">
      <c r="A1829" t="s">
        <v>8856</v>
      </c>
      <c r="B1829" t="s">
        <v>8857</v>
      </c>
      <c r="C1829" t="str">
        <f t="shared" si="28"/>
        <v>GBHackney</v>
      </c>
    </row>
    <row r="1830" spans="1:3">
      <c r="A1830" t="s">
        <v>8858</v>
      </c>
      <c r="B1830" t="s">
        <v>8859</v>
      </c>
      <c r="C1830" t="str">
        <f t="shared" si="28"/>
        <v>GBHillingdon</v>
      </c>
    </row>
    <row r="1831" spans="1:3">
      <c r="A1831" t="s">
        <v>8860</v>
      </c>
      <c r="B1831" t="s">
        <v>8861</v>
      </c>
      <c r="C1831" t="str">
        <f t="shared" si="28"/>
        <v>GBHammersmith and Fulham</v>
      </c>
    </row>
    <row r="1832" spans="1:3">
      <c r="A1832" t="s">
        <v>8862</v>
      </c>
      <c r="B1832" t="s">
        <v>8863</v>
      </c>
      <c r="C1832" t="str">
        <f t="shared" si="28"/>
        <v>GBHounslow</v>
      </c>
    </row>
    <row r="1833" spans="1:3">
      <c r="A1833" t="s">
        <v>8864</v>
      </c>
      <c r="B1833" t="s">
        <v>8865</v>
      </c>
      <c r="C1833" t="str">
        <f t="shared" si="28"/>
        <v>GBHarrow</v>
      </c>
    </row>
    <row r="1834" spans="1:3">
      <c r="A1834" t="s">
        <v>8866</v>
      </c>
      <c r="B1834" t="s">
        <v>8867</v>
      </c>
      <c r="C1834" t="str">
        <f t="shared" si="28"/>
        <v>GBHaringey</v>
      </c>
    </row>
    <row r="1835" spans="1:3">
      <c r="A1835" t="s">
        <v>8868</v>
      </c>
      <c r="B1835" t="s">
        <v>8869</v>
      </c>
      <c r="C1835" t="str">
        <f t="shared" si="28"/>
        <v>GBIslington</v>
      </c>
    </row>
    <row r="1836" spans="1:3">
      <c r="A1836" t="s">
        <v>8870</v>
      </c>
      <c r="B1836" t="s">
        <v>8871</v>
      </c>
      <c r="C1836" t="str">
        <f t="shared" si="28"/>
        <v>GBKensington and Chelsea</v>
      </c>
    </row>
    <row r="1837" spans="1:3">
      <c r="A1837" t="s">
        <v>8872</v>
      </c>
      <c r="B1837" t="s">
        <v>8873</v>
      </c>
      <c r="C1837" t="str">
        <f t="shared" si="28"/>
        <v>GBKingston upon Thames</v>
      </c>
    </row>
    <row r="1838" spans="1:3">
      <c r="A1838" t="s">
        <v>8874</v>
      </c>
      <c r="B1838" t="s">
        <v>8875</v>
      </c>
      <c r="C1838" t="str">
        <f t="shared" si="28"/>
        <v>GBLambeth</v>
      </c>
    </row>
    <row r="1839" spans="1:3">
      <c r="A1839" t="s">
        <v>8876</v>
      </c>
      <c r="B1839" t="s">
        <v>8877</v>
      </c>
      <c r="C1839" t="str">
        <f t="shared" si="28"/>
        <v>GBLewisham</v>
      </c>
    </row>
    <row r="1840" spans="1:3">
      <c r="A1840" t="s">
        <v>8878</v>
      </c>
      <c r="B1840" t="s">
        <v>8879</v>
      </c>
      <c r="C1840" t="str">
        <f t="shared" si="28"/>
        <v>GBMerton</v>
      </c>
    </row>
    <row r="1841" spans="1:3">
      <c r="A1841" t="s">
        <v>8880</v>
      </c>
      <c r="B1841" t="s">
        <v>8881</v>
      </c>
      <c r="C1841" t="str">
        <f t="shared" si="28"/>
        <v>GBNewham</v>
      </c>
    </row>
    <row r="1842" spans="1:3">
      <c r="A1842" t="s">
        <v>8882</v>
      </c>
      <c r="B1842" t="s">
        <v>8883</v>
      </c>
      <c r="C1842" t="str">
        <f t="shared" si="28"/>
        <v>GBRedbridge</v>
      </c>
    </row>
    <row r="1843" spans="1:3">
      <c r="A1843" t="s">
        <v>8884</v>
      </c>
      <c r="B1843" t="s">
        <v>8885</v>
      </c>
      <c r="C1843" t="str">
        <f t="shared" si="28"/>
        <v>GBRichmond upon Thames</v>
      </c>
    </row>
    <row r="1844" spans="1:3">
      <c r="A1844" t="s">
        <v>8886</v>
      </c>
      <c r="B1844" t="s">
        <v>8887</v>
      </c>
      <c r="C1844" t="str">
        <f t="shared" si="28"/>
        <v>GBSutton</v>
      </c>
    </row>
    <row r="1845" spans="1:3">
      <c r="A1845" t="s">
        <v>8888</v>
      </c>
      <c r="B1845" t="s">
        <v>8889</v>
      </c>
      <c r="C1845" t="str">
        <f t="shared" si="28"/>
        <v>GBSouthwark</v>
      </c>
    </row>
    <row r="1846" spans="1:3">
      <c r="A1846" t="s">
        <v>8890</v>
      </c>
      <c r="B1846" t="s">
        <v>8891</v>
      </c>
      <c r="C1846" t="str">
        <f t="shared" si="28"/>
        <v>GBTower Hamlets</v>
      </c>
    </row>
    <row r="1847" spans="1:3">
      <c r="A1847" t="s">
        <v>8892</v>
      </c>
      <c r="B1847" t="s">
        <v>8893</v>
      </c>
      <c r="C1847" t="str">
        <f t="shared" si="28"/>
        <v>GBWaltham Forest</v>
      </c>
    </row>
    <row r="1848" spans="1:3">
      <c r="A1848" t="s">
        <v>8894</v>
      </c>
      <c r="B1848" t="s">
        <v>8895</v>
      </c>
      <c r="C1848" t="str">
        <f t="shared" si="28"/>
        <v>GBWandsworth</v>
      </c>
    </row>
    <row r="1849" spans="1:3">
      <c r="A1849" t="s">
        <v>8896</v>
      </c>
      <c r="B1849" t="s">
        <v>8897</v>
      </c>
      <c r="C1849" t="str">
        <f t="shared" si="28"/>
        <v>GBWestminster</v>
      </c>
    </row>
    <row r="1850" spans="1:3">
      <c r="A1850" t="s">
        <v>8898</v>
      </c>
      <c r="B1850" t="s">
        <v>8899</v>
      </c>
      <c r="C1850" t="str">
        <f t="shared" si="28"/>
        <v>GBLondon, City of</v>
      </c>
    </row>
    <row r="1851" spans="1:3">
      <c r="A1851" t="s">
        <v>8900</v>
      </c>
      <c r="B1851" t="s">
        <v>6015</v>
      </c>
      <c r="C1851" t="str">
        <f t="shared" si="28"/>
        <v>GDSaint Andrew</v>
      </c>
    </row>
    <row r="1852" spans="1:3">
      <c r="A1852" t="s">
        <v>8901</v>
      </c>
      <c r="B1852" t="s">
        <v>7443</v>
      </c>
      <c r="C1852" t="str">
        <f t="shared" si="28"/>
        <v>GDSaint David</v>
      </c>
    </row>
    <row r="1853" spans="1:3">
      <c r="A1853" t="s">
        <v>8902</v>
      </c>
      <c r="B1853" t="s">
        <v>5683</v>
      </c>
      <c r="C1853" t="str">
        <f t="shared" si="28"/>
        <v>GDSaint George</v>
      </c>
    </row>
    <row r="1854" spans="1:3">
      <c r="A1854" t="s">
        <v>8903</v>
      </c>
      <c r="B1854" t="s">
        <v>5685</v>
      </c>
      <c r="C1854" t="str">
        <f t="shared" si="28"/>
        <v>GDSaint John</v>
      </c>
    </row>
    <row r="1855" spans="1:3">
      <c r="A1855" t="s">
        <v>8904</v>
      </c>
      <c r="B1855" t="s">
        <v>7450</v>
      </c>
      <c r="C1855" t="str">
        <f t="shared" si="28"/>
        <v>GDSaint Mark</v>
      </c>
    </row>
    <row r="1856" spans="1:3">
      <c r="A1856" t="s">
        <v>8905</v>
      </c>
      <c r="B1856" t="s">
        <v>7452</v>
      </c>
      <c r="C1856" t="str">
        <f t="shared" si="28"/>
        <v>GDSaint Patrick</v>
      </c>
    </row>
    <row r="1857" spans="1:3">
      <c r="A1857" t="s">
        <v>8906</v>
      </c>
      <c r="B1857" t="s">
        <v>8907</v>
      </c>
      <c r="C1857" t="str">
        <f t="shared" si="28"/>
        <v>GDSouthern Grenadine Islands</v>
      </c>
    </row>
    <row r="1858" spans="1:3">
      <c r="A1858" t="s">
        <v>8908</v>
      </c>
      <c r="B1858" t="s">
        <v>8909</v>
      </c>
      <c r="C1858" t="str">
        <f t="shared" si="28"/>
        <v>GEGuria</v>
      </c>
    </row>
    <row r="1859" spans="1:3">
      <c r="A1859" t="s">
        <v>8910</v>
      </c>
      <c r="B1859" t="s">
        <v>8911</v>
      </c>
      <c r="C1859" t="str">
        <f t="shared" ref="C1859:C1922" si="29">LEFT(A1859,2)&amp;B1859</f>
        <v>GEImereti</v>
      </c>
    </row>
    <row r="1860" spans="1:3">
      <c r="A1860" t="s">
        <v>8912</v>
      </c>
      <c r="B1860" t="s">
        <v>8913</v>
      </c>
      <c r="C1860" t="str">
        <f t="shared" si="29"/>
        <v>GEK'akheti</v>
      </c>
    </row>
    <row r="1861" spans="1:3">
      <c r="A1861" t="s">
        <v>8914</v>
      </c>
      <c r="B1861" t="s">
        <v>8915</v>
      </c>
      <c r="C1861" t="str">
        <f t="shared" si="29"/>
        <v>GEKvemo Kartli</v>
      </c>
    </row>
    <row r="1862" spans="1:3">
      <c r="A1862" t="s">
        <v>8916</v>
      </c>
      <c r="B1862" t="s">
        <v>8917</v>
      </c>
      <c r="C1862" t="str">
        <f t="shared" si="29"/>
        <v>GEMtskheta-Mtianeti</v>
      </c>
    </row>
    <row r="1863" spans="1:3">
      <c r="A1863" t="s">
        <v>8918</v>
      </c>
      <c r="B1863" t="s">
        <v>8919</v>
      </c>
      <c r="C1863" t="str">
        <f t="shared" si="29"/>
        <v>GERach'a-Lechkhumi-Kvemo Svaneti</v>
      </c>
    </row>
    <row r="1864" spans="1:3">
      <c r="A1864" t="s">
        <v>8920</v>
      </c>
      <c r="B1864" t="s">
        <v>8921</v>
      </c>
      <c r="C1864" t="str">
        <f t="shared" si="29"/>
        <v>GESamtskhe-Javakheti</v>
      </c>
    </row>
    <row r="1865" spans="1:3">
      <c r="A1865" t="s">
        <v>8922</v>
      </c>
      <c r="B1865" t="s">
        <v>8923</v>
      </c>
      <c r="C1865" t="str">
        <f t="shared" si="29"/>
        <v>GEShida Kartli</v>
      </c>
    </row>
    <row r="1866" spans="1:3">
      <c r="A1866" t="s">
        <v>8924</v>
      </c>
      <c r="B1866" t="s">
        <v>8925</v>
      </c>
      <c r="C1866" t="str">
        <f t="shared" si="29"/>
        <v>GESamegrelo-Zemo Svaneti</v>
      </c>
    </row>
    <row r="1867" spans="1:3">
      <c r="A1867" t="s">
        <v>8926</v>
      </c>
      <c r="B1867" t="s">
        <v>8927</v>
      </c>
      <c r="C1867" t="str">
        <f t="shared" si="29"/>
        <v>GEAbkhazia</v>
      </c>
    </row>
    <row r="1868" spans="1:3">
      <c r="A1868" t="s">
        <v>8928</v>
      </c>
      <c r="B1868" t="s">
        <v>8929</v>
      </c>
      <c r="C1868" t="str">
        <f t="shared" si="29"/>
        <v>GEAjaria</v>
      </c>
    </row>
    <row r="1869" spans="1:3">
      <c r="A1869" t="s">
        <v>8930</v>
      </c>
      <c r="B1869" t="s">
        <v>8931</v>
      </c>
      <c r="C1869" t="str">
        <f t="shared" si="29"/>
        <v>GETbilisi</v>
      </c>
    </row>
    <row r="1870" spans="1:3">
      <c r="A1870" t="s">
        <v>8932</v>
      </c>
      <c r="B1870" t="s">
        <v>1349</v>
      </c>
      <c r="C1870" t="str">
        <f t="shared" si="29"/>
        <v>GHGreater Accra</v>
      </c>
    </row>
    <row r="1871" spans="1:3">
      <c r="A1871" t="s">
        <v>8933</v>
      </c>
      <c r="B1871" t="s">
        <v>8934</v>
      </c>
      <c r="C1871" t="str">
        <f t="shared" si="29"/>
        <v>GHAhafo</v>
      </c>
    </row>
    <row r="1872" spans="1:3">
      <c r="A1872" t="s">
        <v>8935</v>
      </c>
      <c r="B1872" t="s">
        <v>8936</v>
      </c>
      <c r="C1872" t="str">
        <f t="shared" si="29"/>
        <v>GHAshanti</v>
      </c>
    </row>
    <row r="1873" spans="1:3">
      <c r="A1873" t="s">
        <v>8937</v>
      </c>
      <c r="B1873" t="s">
        <v>8938</v>
      </c>
      <c r="C1873" t="str">
        <f t="shared" si="29"/>
        <v>GHBono East</v>
      </c>
    </row>
    <row r="1874" spans="1:3">
      <c r="A1874" t="s">
        <v>8939</v>
      </c>
      <c r="B1874" t="s">
        <v>8940</v>
      </c>
      <c r="C1874" t="str">
        <f t="shared" si="29"/>
        <v>GHBono</v>
      </c>
    </row>
    <row r="1875" spans="1:3">
      <c r="A1875" t="s">
        <v>8941</v>
      </c>
      <c r="B1875" t="s">
        <v>6618</v>
      </c>
      <c r="C1875" t="str">
        <f t="shared" si="29"/>
        <v>GHCentral</v>
      </c>
    </row>
    <row r="1876" spans="1:3">
      <c r="A1876" t="s">
        <v>8942</v>
      </c>
      <c r="B1876" t="s">
        <v>8173</v>
      </c>
      <c r="C1876" t="str">
        <f t="shared" si="29"/>
        <v>GHEastern</v>
      </c>
    </row>
    <row r="1877" spans="1:3">
      <c r="A1877" t="s">
        <v>8943</v>
      </c>
      <c r="B1877" t="s">
        <v>6630</v>
      </c>
      <c r="C1877" t="str">
        <f t="shared" si="29"/>
        <v>GHNorth East</v>
      </c>
    </row>
    <row r="1878" spans="1:3">
      <c r="A1878" t="s">
        <v>8944</v>
      </c>
      <c r="B1878" t="s">
        <v>8181</v>
      </c>
      <c r="C1878" t="str">
        <f t="shared" si="29"/>
        <v>GHNorthern</v>
      </c>
    </row>
    <row r="1879" spans="1:3">
      <c r="A1879" t="s">
        <v>8945</v>
      </c>
      <c r="B1879" t="s">
        <v>8946</v>
      </c>
      <c r="C1879" t="str">
        <f t="shared" si="29"/>
        <v>GHOti</v>
      </c>
    </row>
    <row r="1880" spans="1:3">
      <c r="A1880" t="s">
        <v>8947</v>
      </c>
      <c r="B1880" t="s">
        <v>8948</v>
      </c>
      <c r="C1880" t="str">
        <f t="shared" si="29"/>
        <v>GHSavannah</v>
      </c>
    </row>
    <row r="1881" spans="1:3">
      <c r="A1881" t="s">
        <v>8949</v>
      </c>
      <c r="B1881" t="s">
        <v>8950</v>
      </c>
      <c r="C1881" t="str">
        <f t="shared" si="29"/>
        <v>GHVolta</v>
      </c>
    </row>
    <row r="1882" spans="1:3">
      <c r="A1882" t="s">
        <v>8951</v>
      </c>
      <c r="B1882" t="s">
        <v>8952</v>
      </c>
      <c r="C1882" t="str">
        <f t="shared" si="29"/>
        <v>GHUpper East</v>
      </c>
    </row>
    <row r="1883" spans="1:3">
      <c r="A1883" t="s">
        <v>8953</v>
      </c>
      <c r="B1883" t="s">
        <v>8954</v>
      </c>
      <c r="C1883" t="str">
        <f t="shared" si="29"/>
        <v>GHUpper West</v>
      </c>
    </row>
    <row r="1884" spans="1:3">
      <c r="A1884" t="s">
        <v>8955</v>
      </c>
      <c r="B1884" t="s">
        <v>8956</v>
      </c>
      <c r="C1884" t="str">
        <f t="shared" si="29"/>
        <v>GHWestern North</v>
      </c>
    </row>
    <row r="1885" spans="1:3">
      <c r="A1885" t="s">
        <v>8957</v>
      </c>
      <c r="B1885" t="s">
        <v>8189</v>
      </c>
      <c r="C1885" t="str">
        <f t="shared" si="29"/>
        <v>GHWestern</v>
      </c>
    </row>
    <row r="1886" spans="1:3">
      <c r="A1886" t="s">
        <v>8958</v>
      </c>
      <c r="B1886" t="s">
        <v>8959</v>
      </c>
      <c r="C1886" t="str">
        <f t="shared" si="29"/>
        <v>GLAvannaata Kommunia</v>
      </c>
    </row>
    <row r="1887" spans="1:3">
      <c r="A1887" t="s">
        <v>8960</v>
      </c>
      <c r="B1887" t="s">
        <v>8961</v>
      </c>
      <c r="C1887" t="str">
        <f t="shared" si="29"/>
        <v>GLKommune Kujalleq</v>
      </c>
    </row>
    <row r="1888" spans="1:3">
      <c r="A1888" t="s">
        <v>8962</v>
      </c>
      <c r="B1888" t="s">
        <v>8963</v>
      </c>
      <c r="C1888" t="str">
        <f t="shared" si="29"/>
        <v>GLQeqqata Kommunia</v>
      </c>
    </row>
    <row r="1889" spans="1:3">
      <c r="A1889" t="s">
        <v>8964</v>
      </c>
      <c r="B1889" t="s">
        <v>8965</v>
      </c>
      <c r="C1889" t="str">
        <f t="shared" si="29"/>
        <v>GLKommune Qeqertalik</v>
      </c>
    </row>
    <row r="1890" spans="1:3">
      <c r="A1890" t="s">
        <v>8966</v>
      </c>
      <c r="B1890" t="s">
        <v>8967</v>
      </c>
      <c r="C1890" t="str">
        <f t="shared" si="29"/>
        <v>GLKommuneqarfik Sermersooq</v>
      </c>
    </row>
    <row r="1891" spans="1:3">
      <c r="A1891" t="s">
        <v>8968</v>
      </c>
      <c r="B1891" t="s">
        <v>8969</v>
      </c>
      <c r="C1891" t="str">
        <f t="shared" si="29"/>
        <v>GMLower River</v>
      </c>
    </row>
    <row r="1892" spans="1:3">
      <c r="A1892" t="s">
        <v>8970</v>
      </c>
      <c r="B1892" t="s">
        <v>8971</v>
      </c>
      <c r="C1892" t="str">
        <f t="shared" si="29"/>
        <v>GMCentral River</v>
      </c>
    </row>
    <row r="1893" spans="1:3">
      <c r="A1893" t="s">
        <v>8972</v>
      </c>
      <c r="B1893" t="s">
        <v>8973</v>
      </c>
      <c r="C1893" t="str">
        <f t="shared" si="29"/>
        <v>GMNorth Bank</v>
      </c>
    </row>
    <row r="1894" spans="1:3">
      <c r="A1894" t="s">
        <v>8974</v>
      </c>
      <c r="B1894" t="s">
        <v>8975</v>
      </c>
      <c r="C1894" t="str">
        <f t="shared" si="29"/>
        <v>GMUpper River</v>
      </c>
    </row>
    <row r="1895" spans="1:3">
      <c r="A1895" t="s">
        <v>8976</v>
      </c>
      <c r="B1895" t="s">
        <v>8189</v>
      </c>
      <c r="C1895" t="str">
        <f t="shared" si="29"/>
        <v>GMWestern</v>
      </c>
    </row>
    <row r="1896" spans="1:3">
      <c r="A1896" t="s">
        <v>8977</v>
      </c>
      <c r="B1896" t="s">
        <v>8978</v>
      </c>
      <c r="C1896" t="str">
        <f t="shared" si="29"/>
        <v>GMBanjul</v>
      </c>
    </row>
    <row r="1897" spans="1:3">
      <c r="A1897" t="s">
        <v>8979</v>
      </c>
      <c r="B1897" t="s">
        <v>8980</v>
      </c>
      <c r="C1897" t="str">
        <f t="shared" si="29"/>
        <v>GNConakry</v>
      </c>
    </row>
    <row r="1898" spans="1:3">
      <c r="A1898" t="s">
        <v>8981</v>
      </c>
      <c r="B1898" t="s">
        <v>8982</v>
      </c>
      <c r="C1898" t="str">
        <f t="shared" si="29"/>
        <v>GNBoké</v>
      </c>
    </row>
    <row r="1899" spans="1:3">
      <c r="A1899" t="s">
        <v>8983</v>
      </c>
      <c r="B1899" t="s">
        <v>8984</v>
      </c>
      <c r="C1899" t="str">
        <f t="shared" si="29"/>
        <v>GNBoffa</v>
      </c>
    </row>
    <row r="1900" spans="1:3">
      <c r="A1900" t="s">
        <v>8985</v>
      </c>
      <c r="B1900" t="s">
        <v>8982</v>
      </c>
      <c r="C1900" t="str">
        <f t="shared" si="29"/>
        <v>GNBoké</v>
      </c>
    </row>
    <row r="1901" spans="1:3">
      <c r="A1901" t="s">
        <v>8986</v>
      </c>
      <c r="B1901" t="s">
        <v>8987</v>
      </c>
      <c r="C1901" t="str">
        <f t="shared" si="29"/>
        <v>GNFria</v>
      </c>
    </row>
    <row r="1902" spans="1:3">
      <c r="A1902" t="s">
        <v>8988</v>
      </c>
      <c r="B1902" t="s">
        <v>8989</v>
      </c>
      <c r="C1902" t="str">
        <f t="shared" si="29"/>
        <v>GNGaoual</v>
      </c>
    </row>
    <row r="1903" spans="1:3">
      <c r="A1903" t="s">
        <v>8990</v>
      </c>
      <c r="B1903" t="s">
        <v>8991</v>
      </c>
      <c r="C1903" t="str">
        <f t="shared" si="29"/>
        <v>GNKoundara</v>
      </c>
    </row>
    <row r="1904" spans="1:3">
      <c r="A1904" t="s">
        <v>8992</v>
      </c>
      <c r="B1904" t="s">
        <v>8993</v>
      </c>
      <c r="C1904" t="str">
        <f t="shared" si="29"/>
        <v>GNKindia</v>
      </c>
    </row>
    <row r="1905" spans="1:3">
      <c r="A1905" t="s">
        <v>8994</v>
      </c>
      <c r="B1905" t="s">
        <v>8995</v>
      </c>
      <c r="C1905" t="str">
        <f t="shared" si="29"/>
        <v>GNCoyah</v>
      </c>
    </row>
    <row r="1906" spans="1:3">
      <c r="A1906" t="s">
        <v>8996</v>
      </c>
      <c r="B1906" t="s">
        <v>8997</v>
      </c>
      <c r="C1906" t="str">
        <f t="shared" si="29"/>
        <v>GNDubréka</v>
      </c>
    </row>
    <row r="1907" spans="1:3">
      <c r="A1907" t="s">
        <v>8998</v>
      </c>
      <c r="B1907" t="s">
        <v>8999</v>
      </c>
      <c r="C1907" t="str">
        <f t="shared" si="29"/>
        <v>GNForécariah</v>
      </c>
    </row>
    <row r="1908" spans="1:3">
      <c r="A1908" t="s">
        <v>9000</v>
      </c>
      <c r="B1908" t="s">
        <v>8993</v>
      </c>
      <c r="C1908" t="str">
        <f t="shared" si="29"/>
        <v>GNKindia</v>
      </c>
    </row>
    <row r="1909" spans="1:3">
      <c r="A1909" t="s">
        <v>9001</v>
      </c>
      <c r="B1909" t="s">
        <v>9002</v>
      </c>
      <c r="C1909" t="str">
        <f t="shared" si="29"/>
        <v>GNTélimélé</v>
      </c>
    </row>
    <row r="1910" spans="1:3">
      <c r="A1910" t="s">
        <v>9003</v>
      </c>
      <c r="B1910" t="s">
        <v>9004</v>
      </c>
      <c r="C1910" t="str">
        <f t="shared" si="29"/>
        <v>GNFaranah</v>
      </c>
    </row>
    <row r="1911" spans="1:3">
      <c r="A1911" t="s">
        <v>9005</v>
      </c>
      <c r="B1911" t="s">
        <v>9006</v>
      </c>
      <c r="C1911" t="str">
        <f t="shared" si="29"/>
        <v>GNDabola</v>
      </c>
    </row>
    <row r="1912" spans="1:3">
      <c r="A1912" t="s">
        <v>9007</v>
      </c>
      <c r="B1912" t="s">
        <v>9008</v>
      </c>
      <c r="C1912" t="str">
        <f t="shared" si="29"/>
        <v>GNDinguiraye</v>
      </c>
    </row>
    <row r="1913" spans="1:3">
      <c r="A1913" t="s">
        <v>9009</v>
      </c>
      <c r="B1913" t="s">
        <v>9004</v>
      </c>
      <c r="C1913" t="str">
        <f t="shared" si="29"/>
        <v>GNFaranah</v>
      </c>
    </row>
    <row r="1914" spans="1:3">
      <c r="A1914" t="s">
        <v>9010</v>
      </c>
      <c r="B1914" t="s">
        <v>9011</v>
      </c>
      <c r="C1914" t="str">
        <f t="shared" si="29"/>
        <v>GNKissidougou</v>
      </c>
    </row>
    <row r="1915" spans="1:3">
      <c r="A1915" t="s">
        <v>9012</v>
      </c>
      <c r="B1915" t="s">
        <v>9013</v>
      </c>
      <c r="C1915" t="str">
        <f t="shared" si="29"/>
        <v>GNKankan</v>
      </c>
    </row>
    <row r="1916" spans="1:3">
      <c r="A1916" t="s">
        <v>9014</v>
      </c>
      <c r="B1916" t="s">
        <v>9013</v>
      </c>
      <c r="C1916" t="str">
        <f t="shared" si="29"/>
        <v>GNKankan</v>
      </c>
    </row>
    <row r="1917" spans="1:3">
      <c r="A1917" t="s">
        <v>9015</v>
      </c>
      <c r="B1917" t="s">
        <v>9016</v>
      </c>
      <c r="C1917" t="str">
        <f t="shared" si="29"/>
        <v>GNKérouané</v>
      </c>
    </row>
    <row r="1918" spans="1:3">
      <c r="A1918" t="s">
        <v>9017</v>
      </c>
      <c r="B1918" t="s">
        <v>9018</v>
      </c>
      <c r="C1918" t="str">
        <f t="shared" si="29"/>
        <v>GNKouroussa</v>
      </c>
    </row>
    <row r="1919" spans="1:3">
      <c r="A1919" t="s">
        <v>9019</v>
      </c>
      <c r="B1919" t="s">
        <v>9020</v>
      </c>
      <c r="C1919" t="str">
        <f t="shared" si="29"/>
        <v>GNMandiana</v>
      </c>
    </row>
    <row r="1920" spans="1:3">
      <c r="A1920" t="s">
        <v>9021</v>
      </c>
      <c r="B1920" t="s">
        <v>9022</v>
      </c>
      <c r="C1920" t="str">
        <f t="shared" si="29"/>
        <v>GNSiguiri</v>
      </c>
    </row>
    <row r="1921" spans="1:3">
      <c r="A1921" t="s">
        <v>9023</v>
      </c>
      <c r="B1921" t="s">
        <v>9024</v>
      </c>
      <c r="C1921" t="str">
        <f t="shared" si="29"/>
        <v>GNLabé</v>
      </c>
    </row>
    <row r="1922" spans="1:3">
      <c r="A1922" t="s">
        <v>9025</v>
      </c>
      <c r="B1922" t="s">
        <v>9026</v>
      </c>
      <c r="C1922" t="str">
        <f t="shared" si="29"/>
        <v>GNKoubia</v>
      </c>
    </row>
    <row r="1923" spans="1:3">
      <c r="A1923" t="s">
        <v>9027</v>
      </c>
      <c r="B1923" t="s">
        <v>9024</v>
      </c>
      <c r="C1923" t="str">
        <f t="shared" ref="C1923:C1986" si="30">LEFT(A1923,2)&amp;B1923</f>
        <v>GNLabé</v>
      </c>
    </row>
    <row r="1924" spans="1:3">
      <c r="A1924" t="s">
        <v>9028</v>
      </c>
      <c r="B1924" t="s">
        <v>9029</v>
      </c>
      <c r="C1924" t="str">
        <f t="shared" si="30"/>
        <v>GNLélouma</v>
      </c>
    </row>
    <row r="1925" spans="1:3">
      <c r="A1925" t="s">
        <v>9030</v>
      </c>
      <c r="B1925" t="s">
        <v>9031</v>
      </c>
      <c r="C1925" t="str">
        <f t="shared" si="30"/>
        <v>GNMali</v>
      </c>
    </row>
    <row r="1926" spans="1:3">
      <c r="A1926" t="s">
        <v>9032</v>
      </c>
      <c r="B1926" t="s">
        <v>9033</v>
      </c>
      <c r="C1926" t="str">
        <f t="shared" si="30"/>
        <v>GNTougué</v>
      </c>
    </row>
    <row r="1927" spans="1:3">
      <c r="A1927" t="s">
        <v>9034</v>
      </c>
      <c r="B1927" t="s">
        <v>9035</v>
      </c>
      <c r="C1927" t="str">
        <f t="shared" si="30"/>
        <v>GNMamou</v>
      </c>
    </row>
    <row r="1928" spans="1:3">
      <c r="A1928" t="s">
        <v>9036</v>
      </c>
      <c r="B1928" t="s">
        <v>9037</v>
      </c>
      <c r="C1928" t="str">
        <f t="shared" si="30"/>
        <v>GNDalaba</v>
      </c>
    </row>
    <row r="1929" spans="1:3">
      <c r="A1929" t="s">
        <v>9038</v>
      </c>
      <c r="B1929" t="s">
        <v>9035</v>
      </c>
      <c r="C1929" t="str">
        <f t="shared" si="30"/>
        <v>GNMamou</v>
      </c>
    </row>
    <row r="1930" spans="1:3">
      <c r="A1930" t="s">
        <v>9039</v>
      </c>
      <c r="B1930" t="s">
        <v>9040</v>
      </c>
      <c r="C1930" t="str">
        <f t="shared" si="30"/>
        <v>GNPita</v>
      </c>
    </row>
    <row r="1931" spans="1:3">
      <c r="A1931" t="s">
        <v>9041</v>
      </c>
      <c r="B1931" t="s">
        <v>9042</v>
      </c>
      <c r="C1931" t="str">
        <f t="shared" si="30"/>
        <v>GNNzérékoré</v>
      </c>
    </row>
    <row r="1932" spans="1:3">
      <c r="A1932" t="s">
        <v>9043</v>
      </c>
      <c r="B1932" t="s">
        <v>9044</v>
      </c>
      <c r="C1932" t="str">
        <f t="shared" si="30"/>
        <v>GNBeyla</v>
      </c>
    </row>
    <row r="1933" spans="1:3">
      <c r="A1933" t="s">
        <v>9045</v>
      </c>
      <c r="B1933" t="s">
        <v>9046</v>
      </c>
      <c r="C1933" t="str">
        <f t="shared" si="30"/>
        <v>GNGuékédou</v>
      </c>
    </row>
    <row r="1934" spans="1:3">
      <c r="A1934" t="s">
        <v>9047</v>
      </c>
      <c r="B1934" t="s">
        <v>9048</v>
      </c>
      <c r="C1934" t="str">
        <f t="shared" si="30"/>
        <v>GNLola</v>
      </c>
    </row>
    <row r="1935" spans="1:3">
      <c r="A1935" t="s">
        <v>9049</v>
      </c>
      <c r="B1935" t="s">
        <v>9050</v>
      </c>
      <c r="C1935" t="str">
        <f t="shared" si="30"/>
        <v>GNMacenta</v>
      </c>
    </row>
    <row r="1936" spans="1:3">
      <c r="A1936" t="s">
        <v>9051</v>
      </c>
      <c r="B1936" t="s">
        <v>9042</v>
      </c>
      <c r="C1936" t="str">
        <f t="shared" si="30"/>
        <v>GNNzérékoré</v>
      </c>
    </row>
    <row r="1937" spans="1:3">
      <c r="A1937" t="s">
        <v>9052</v>
      </c>
      <c r="B1937" t="s">
        <v>9053</v>
      </c>
      <c r="C1937" t="str">
        <f t="shared" si="30"/>
        <v>GNYomou</v>
      </c>
    </row>
    <row r="1938" spans="1:3">
      <c r="A1938" t="s">
        <v>9054</v>
      </c>
      <c r="B1938" t="s">
        <v>9055</v>
      </c>
      <c r="C1938" t="str">
        <f t="shared" si="30"/>
        <v>GQRégion Continentale</v>
      </c>
    </row>
    <row r="1939" spans="1:3">
      <c r="A1939" t="s">
        <v>9054</v>
      </c>
      <c r="B1939" t="s">
        <v>9056</v>
      </c>
      <c r="C1939" t="str">
        <f t="shared" si="30"/>
        <v>GQRegião Continental</v>
      </c>
    </row>
    <row r="1940" spans="1:3">
      <c r="A1940" t="s">
        <v>9054</v>
      </c>
      <c r="B1940" t="s">
        <v>9057</v>
      </c>
      <c r="C1940" t="str">
        <f t="shared" si="30"/>
        <v>GQRegión Continental</v>
      </c>
    </row>
    <row r="1941" spans="1:3">
      <c r="A1941" t="s">
        <v>9058</v>
      </c>
      <c r="B1941" t="s">
        <v>9059</v>
      </c>
      <c r="C1941" t="str">
        <f t="shared" si="30"/>
        <v>GQCentro Sud</v>
      </c>
    </row>
    <row r="1942" spans="1:3">
      <c r="A1942" t="s">
        <v>9058</v>
      </c>
      <c r="B1942" t="s">
        <v>9060</v>
      </c>
      <c r="C1942" t="str">
        <f t="shared" si="30"/>
        <v>GQCentro Sul</v>
      </c>
    </row>
    <row r="1943" spans="1:3">
      <c r="A1943" t="s">
        <v>9058</v>
      </c>
      <c r="B1943" t="s">
        <v>9061</v>
      </c>
      <c r="C1943" t="str">
        <f t="shared" si="30"/>
        <v>GQCentro Sur</v>
      </c>
    </row>
    <row r="1944" spans="1:3">
      <c r="A1944" t="s">
        <v>9062</v>
      </c>
      <c r="B1944" t="s">
        <v>9063</v>
      </c>
      <c r="C1944" t="str">
        <f t="shared" si="30"/>
        <v>GQKié-Ntem</v>
      </c>
    </row>
    <row r="1945" spans="1:3">
      <c r="A1945" t="s">
        <v>9062</v>
      </c>
      <c r="B1945" t="s">
        <v>9063</v>
      </c>
      <c r="C1945" t="str">
        <f t="shared" si="30"/>
        <v>GQKié-Ntem</v>
      </c>
    </row>
    <row r="1946" spans="1:3">
      <c r="A1946" t="s">
        <v>9062</v>
      </c>
      <c r="B1946" t="s">
        <v>9063</v>
      </c>
      <c r="C1946" t="str">
        <f t="shared" si="30"/>
        <v>GQKié-Ntem</v>
      </c>
    </row>
    <row r="1947" spans="1:3">
      <c r="A1947" t="s">
        <v>9064</v>
      </c>
      <c r="B1947" t="s">
        <v>6423</v>
      </c>
      <c r="C1947" t="str">
        <f t="shared" si="30"/>
        <v>GQLittoral</v>
      </c>
    </row>
    <row r="1948" spans="1:3">
      <c r="A1948" t="s">
        <v>9064</v>
      </c>
      <c r="B1948" t="s">
        <v>9065</v>
      </c>
      <c r="C1948" t="str">
        <f t="shared" si="30"/>
        <v>GQLitoral</v>
      </c>
    </row>
    <row r="1949" spans="1:3">
      <c r="A1949" t="s">
        <v>9064</v>
      </c>
      <c r="B1949" t="s">
        <v>9065</v>
      </c>
      <c r="C1949" t="str">
        <f t="shared" si="30"/>
        <v>GQLitoral</v>
      </c>
    </row>
    <row r="1950" spans="1:3">
      <c r="A1950" t="s">
        <v>9066</v>
      </c>
      <c r="B1950" t="s">
        <v>9067</v>
      </c>
      <c r="C1950" t="str">
        <f t="shared" si="30"/>
        <v>GQWele-Nzas</v>
      </c>
    </row>
    <row r="1951" spans="1:3">
      <c r="A1951" t="s">
        <v>9066</v>
      </c>
      <c r="B1951" t="s">
        <v>9067</v>
      </c>
      <c r="C1951" t="str">
        <f t="shared" si="30"/>
        <v>GQWele-Nzas</v>
      </c>
    </row>
    <row r="1952" spans="1:3">
      <c r="A1952" t="s">
        <v>9066</v>
      </c>
      <c r="B1952" t="s">
        <v>9067</v>
      </c>
      <c r="C1952" t="str">
        <f t="shared" si="30"/>
        <v>GQWele-Nzas</v>
      </c>
    </row>
    <row r="1953" spans="1:3">
      <c r="A1953" t="s">
        <v>9068</v>
      </c>
      <c r="B1953" t="s">
        <v>9069</v>
      </c>
      <c r="C1953" t="str">
        <f t="shared" si="30"/>
        <v>GQRégion Insulaire</v>
      </c>
    </row>
    <row r="1954" spans="1:3">
      <c r="A1954" t="s">
        <v>9068</v>
      </c>
      <c r="B1954" t="s">
        <v>9070</v>
      </c>
      <c r="C1954" t="str">
        <f t="shared" si="30"/>
        <v>GQRegião Insular</v>
      </c>
    </row>
    <row r="1955" spans="1:3">
      <c r="A1955" t="s">
        <v>9068</v>
      </c>
      <c r="B1955" t="s">
        <v>9071</v>
      </c>
      <c r="C1955" t="str">
        <f t="shared" si="30"/>
        <v>GQRegión Insular</v>
      </c>
    </row>
    <row r="1956" spans="1:3">
      <c r="A1956" t="s">
        <v>9072</v>
      </c>
      <c r="B1956" t="s">
        <v>9073</v>
      </c>
      <c r="C1956" t="str">
        <f t="shared" si="30"/>
        <v>GQAnnobon</v>
      </c>
    </row>
    <row r="1957" spans="1:3">
      <c r="A1957" t="s">
        <v>9072</v>
      </c>
      <c r="B1957" t="s">
        <v>9074</v>
      </c>
      <c r="C1957" t="str">
        <f t="shared" si="30"/>
        <v>GQAno Bom</v>
      </c>
    </row>
    <row r="1958" spans="1:3">
      <c r="A1958" t="s">
        <v>9072</v>
      </c>
      <c r="B1958" t="s">
        <v>9075</v>
      </c>
      <c r="C1958" t="str">
        <f t="shared" si="30"/>
        <v>GQAnnobón</v>
      </c>
    </row>
    <row r="1959" spans="1:3">
      <c r="A1959" t="s">
        <v>9076</v>
      </c>
      <c r="B1959" t="s">
        <v>9077</v>
      </c>
      <c r="C1959" t="str">
        <f t="shared" si="30"/>
        <v>GQBioko Nord</v>
      </c>
    </row>
    <row r="1960" spans="1:3">
      <c r="A1960" t="s">
        <v>9076</v>
      </c>
      <c r="B1960" t="s">
        <v>9078</v>
      </c>
      <c r="C1960" t="str">
        <f t="shared" si="30"/>
        <v>GQBioko Norte</v>
      </c>
    </row>
    <row r="1961" spans="1:3">
      <c r="A1961" t="s">
        <v>9076</v>
      </c>
      <c r="B1961" t="s">
        <v>9078</v>
      </c>
      <c r="C1961" t="str">
        <f t="shared" si="30"/>
        <v>GQBioko Norte</v>
      </c>
    </row>
    <row r="1962" spans="1:3">
      <c r="A1962" t="s">
        <v>9079</v>
      </c>
      <c r="B1962" t="s">
        <v>9080</v>
      </c>
      <c r="C1962" t="str">
        <f t="shared" si="30"/>
        <v>GQBioko Sud</v>
      </c>
    </row>
    <row r="1963" spans="1:3">
      <c r="A1963" t="s">
        <v>9079</v>
      </c>
      <c r="B1963" t="s">
        <v>9081</v>
      </c>
      <c r="C1963" t="str">
        <f t="shared" si="30"/>
        <v>GQBioko Sul</v>
      </c>
    </row>
    <row r="1964" spans="1:3">
      <c r="A1964" t="s">
        <v>9079</v>
      </c>
      <c r="B1964" t="s">
        <v>9082</v>
      </c>
      <c r="C1964" t="str">
        <f t="shared" si="30"/>
        <v>GQBioko Sur</v>
      </c>
    </row>
    <row r="1965" spans="1:3">
      <c r="A1965" t="s">
        <v>9083</v>
      </c>
      <c r="B1965" t="s">
        <v>9084</v>
      </c>
      <c r="C1965" t="str">
        <f t="shared" si="30"/>
        <v>GRÁgion Óros</v>
      </c>
    </row>
    <row r="1966" spans="1:3">
      <c r="A1966" t="s">
        <v>9085</v>
      </c>
      <c r="B1966" t="s">
        <v>9086</v>
      </c>
      <c r="C1966" t="str">
        <f t="shared" si="30"/>
        <v>GRAnatolikí Makedonía kai Thráki</v>
      </c>
    </row>
    <row r="1967" spans="1:3">
      <c r="A1967" t="s">
        <v>9087</v>
      </c>
      <c r="B1967" t="s">
        <v>9088</v>
      </c>
      <c r="C1967" t="str">
        <f t="shared" si="30"/>
        <v>GRKentrikí Makedonía</v>
      </c>
    </row>
    <row r="1968" spans="1:3">
      <c r="A1968" t="s">
        <v>9089</v>
      </c>
      <c r="B1968" t="s">
        <v>9090</v>
      </c>
      <c r="C1968" t="str">
        <f t="shared" si="30"/>
        <v>GRDytikí Makedonía</v>
      </c>
    </row>
    <row r="1969" spans="1:3">
      <c r="A1969" t="s">
        <v>9091</v>
      </c>
      <c r="B1969" t="s">
        <v>9092</v>
      </c>
      <c r="C1969" t="str">
        <f t="shared" si="30"/>
        <v>GRÍpeiros</v>
      </c>
    </row>
    <row r="1970" spans="1:3">
      <c r="A1970" t="s">
        <v>9093</v>
      </c>
      <c r="B1970" t="s">
        <v>9094</v>
      </c>
      <c r="C1970" t="str">
        <f t="shared" si="30"/>
        <v>GRThessalía</v>
      </c>
    </row>
    <row r="1971" spans="1:3">
      <c r="A1971" t="s">
        <v>9095</v>
      </c>
      <c r="B1971" t="s">
        <v>9096</v>
      </c>
      <c r="C1971" t="str">
        <f t="shared" si="30"/>
        <v>GRIonía Nísia</v>
      </c>
    </row>
    <row r="1972" spans="1:3">
      <c r="A1972" t="s">
        <v>9097</v>
      </c>
      <c r="B1972" t="s">
        <v>9098</v>
      </c>
      <c r="C1972" t="str">
        <f t="shared" si="30"/>
        <v>GRDytikí Elláda</v>
      </c>
    </row>
    <row r="1973" spans="1:3">
      <c r="A1973" t="s">
        <v>9099</v>
      </c>
      <c r="B1973" t="s">
        <v>9100</v>
      </c>
      <c r="C1973" t="str">
        <f t="shared" si="30"/>
        <v>GRStereá Elláda</v>
      </c>
    </row>
    <row r="1974" spans="1:3">
      <c r="A1974" t="s">
        <v>9101</v>
      </c>
      <c r="B1974" t="s">
        <v>9102</v>
      </c>
      <c r="C1974" t="str">
        <f t="shared" si="30"/>
        <v>GRAttikí</v>
      </c>
    </row>
    <row r="1975" spans="1:3">
      <c r="A1975" t="s">
        <v>9103</v>
      </c>
      <c r="B1975" t="s">
        <v>9104</v>
      </c>
      <c r="C1975" t="str">
        <f t="shared" si="30"/>
        <v>GRPelopónnisos</v>
      </c>
    </row>
    <row r="1976" spans="1:3">
      <c r="A1976" t="s">
        <v>9105</v>
      </c>
      <c r="B1976" t="s">
        <v>9106</v>
      </c>
      <c r="C1976" t="str">
        <f t="shared" si="30"/>
        <v>GRVóreio Aigaío</v>
      </c>
    </row>
    <row r="1977" spans="1:3">
      <c r="A1977" t="s">
        <v>9107</v>
      </c>
      <c r="B1977" t="s">
        <v>9108</v>
      </c>
      <c r="C1977" t="str">
        <f t="shared" si="30"/>
        <v>GRNótio Aigaío</v>
      </c>
    </row>
    <row r="1978" spans="1:3">
      <c r="A1978" t="s">
        <v>9109</v>
      </c>
      <c r="B1978" t="s">
        <v>9110</v>
      </c>
      <c r="C1978" t="str">
        <f t="shared" si="30"/>
        <v>GRKríti</v>
      </c>
    </row>
    <row r="1979" spans="1:3">
      <c r="A1979" t="s">
        <v>9111</v>
      </c>
      <c r="B1979" t="s">
        <v>9112</v>
      </c>
      <c r="C1979" t="str">
        <f t="shared" si="30"/>
        <v>GTAlta Verapaz</v>
      </c>
    </row>
    <row r="1980" spans="1:3">
      <c r="A1980" t="s">
        <v>9113</v>
      </c>
      <c r="B1980" t="s">
        <v>9114</v>
      </c>
      <c r="C1980" t="str">
        <f t="shared" si="30"/>
        <v>GTBaja Verapaz</v>
      </c>
    </row>
    <row r="1981" spans="1:3">
      <c r="A1981" t="s">
        <v>9115</v>
      </c>
      <c r="B1981" t="s">
        <v>9116</v>
      </c>
      <c r="C1981" t="str">
        <f t="shared" si="30"/>
        <v>GTChimaltenango</v>
      </c>
    </row>
    <row r="1982" spans="1:3">
      <c r="A1982" t="s">
        <v>9117</v>
      </c>
      <c r="B1982" t="s">
        <v>9118</v>
      </c>
      <c r="C1982" t="str">
        <f t="shared" si="30"/>
        <v>GTChiquimula</v>
      </c>
    </row>
    <row r="1983" spans="1:3">
      <c r="A1983" t="s">
        <v>9119</v>
      </c>
      <c r="B1983" t="s">
        <v>9120</v>
      </c>
      <c r="C1983" t="str">
        <f t="shared" si="30"/>
        <v>GTEscuintla</v>
      </c>
    </row>
    <row r="1984" spans="1:3">
      <c r="A1984" t="s">
        <v>9121</v>
      </c>
      <c r="B1984" t="s">
        <v>9122</v>
      </c>
      <c r="C1984" t="str">
        <f t="shared" si="30"/>
        <v>GTGuatemala</v>
      </c>
    </row>
    <row r="1985" spans="1:3">
      <c r="A1985" t="s">
        <v>9123</v>
      </c>
      <c r="B1985" t="s">
        <v>9124</v>
      </c>
      <c r="C1985" t="str">
        <f t="shared" si="30"/>
        <v>GTHuehuetenango</v>
      </c>
    </row>
    <row r="1986" spans="1:3">
      <c r="A1986" t="s">
        <v>9125</v>
      </c>
      <c r="B1986" t="s">
        <v>9126</v>
      </c>
      <c r="C1986" t="str">
        <f t="shared" si="30"/>
        <v>GTIzabal</v>
      </c>
    </row>
    <row r="1987" spans="1:3">
      <c r="A1987" t="s">
        <v>9127</v>
      </c>
      <c r="B1987" t="s">
        <v>9128</v>
      </c>
      <c r="C1987" t="str">
        <f t="shared" ref="C1987:C2050" si="31">LEFT(A1987,2)&amp;B1987</f>
        <v>GTJalapa</v>
      </c>
    </row>
    <row r="1988" spans="1:3">
      <c r="A1988" t="s">
        <v>9129</v>
      </c>
      <c r="B1988" t="s">
        <v>9130</v>
      </c>
      <c r="C1988" t="str">
        <f t="shared" si="31"/>
        <v>GTJutiapa</v>
      </c>
    </row>
    <row r="1989" spans="1:3">
      <c r="A1989" t="s">
        <v>9131</v>
      </c>
      <c r="B1989" t="s">
        <v>9132</v>
      </c>
      <c r="C1989" t="str">
        <f t="shared" si="31"/>
        <v>GTPetén</v>
      </c>
    </row>
    <row r="1990" spans="1:3">
      <c r="A1990" t="s">
        <v>9133</v>
      </c>
      <c r="B1990" t="s">
        <v>9134</v>
      </c>
      <c r="C1990" t="str">
        <f t="shared" si="31"/>
        <v>GTEl Progreso</v>
      </c>
    </row>
    <row r="1991" spans="1:3">
      <c r="A1991" t="s">
        <v>9135</v>
      </c>
      <c r="B1991" t="s">
        <v>9136</v>
      </c>
      <c r="C1991" t="str">
        <f t="shared" si="31"/>
        <v>GTQuiché</v>
      </c>
    </row>
    <row r="1992" spans="1:3">
      <c r="A1992" t="s">
        <v>9137</v>
      </c>
      <c r="B1992" t="s">
        <v>9138</v>
      </c>
      <c r="C1992" t="str">
        <f t="shared" si="31"/>
        <v>GTQuetzaltenango</v>
      </c>
    </row>
    <row r="1993" spans="1:3">
      <c r="A1993" t="s">
        <v>9139</v>
      </c>
      <c r="B1993" t="s">
        <v>9140</v>
      </c>
      <c r="C1993" t="str">
        <f t="shared" si="31"/>
        <v>GTRetalhuleu</v>
      </c>
    </row>
    <row r="1994" spans="1:3">
      <c r="A1994" t="s">
        <v>9141</v>
      </c>
      <c r="B1994" t="s">
        <v>9142</v>
      </c>
      <c r="C1994" t="str">
        <f t="shared" si="31"/>
        <v>GTSacatepéquez</v>
      </c>
    </row>
    <row r="1995" spans="1:3">
      <c r="A1995" t="s">
        <v>9143</v>
      </c>
      <c r="B1995" t="s">
        <v>9144</v>
      </c>
      <c r="C1995" t="str">
        <f t="shared" si="31"/>
        <v>GTSan Marcos</v>
      </c>
    </row>
    <row r="1996" spans="1:3">
      <c r="A1996" t="s">
        <v>9145</v>
      </c>
      <c r="B1996" t="s">
        <v>9146</v>
      </c>
      <c r="C1996" t="str">
        <f t="shared" si="31"/>
        <v>GTSololá</v>
      </c>
    </row>
    <row r="1997" spans="1:3">
      <c r="A1997" t="s">
        <v>9147</v>
      </c>
      <c r="B1997" t="s">
        <v>9148</v>
      </c>
      <c r="C1997" t="str">
        <f t="shared" si="31"/>
        <v>GTSanta Rosa</v>
      </c>
    </row>
    <row r="1998" spans="1:3">
      <c r="A1998" t="s">
        <v>9149</v>
      </c>
      <c r="B1998" t="s">
        <v>9150</v>
      </c>
      <c r="C1998" t="str">
        <f t="shared" si="31"/>
        <v>GTSuchitepéquez</v>
      </c>
    </row>
    <row r="1999" spans="1:3">
      <c r="A1999" t="s">
        <v>9151</v>
      </c>
      <c r="B1999" t="s">
        <v>9152</v>
      </c>
      <c r="C1999" t="str">
        <f t="shared" si="31"/>
        <v>GTTotonicapán</v>
      </c>
    </row>
    <row r="2000" spans="1:3">
      <c r="A2000" t="s">
        <v>9153</v>
      </c>
      <c r="B2000" t="s">
        <v>9154</v>
      </c>
      <c r="C2000" t="str">
        <f t="shared" si="31"/>
        <v>GTZacapa</v>
      </c>
    </row>
    <row r="2001" spans="1:3">
      <c r="A2001" t="s">
        <v>9155</v>
      </c>
      <c r="B2001" t="s">
        <v>9156</v>
      </c>
      <c r="C2001" t="str">
        <f t="shared" si="31"/>
        <v>GWBissau</v>
      </c>
    </row>
    <row r="2002" spans="1:3">
      <c r="A2002" t="s">
        <v>9157</v>
      </c>
      <c r="B2002" t="s">
        <v>9158</v>
      </c>
      <c r="C2002" t="str">
        <f t="shared" si="31"/>
        <v>GWLeste</v>
      </c>
    </row>
    <row r="2003" spans="1:3">
      <c r="A2003" t="s">
        <v>9159</v>
      </c>
      <c r="B2003" t="s">
        <v>9160</v>
      </c>
      <c r="C2003" t="str">
        <f t="shared" si="31"/>
        <v>GWBafatá</v>
      </c>
    </row>
    <row r="2004" spans="1:3">
      <c r="A2004" t="s">
        <v>9161</v>
      </c>
      <c r="B2004" t="s">
        <v>9162</v>
      </c>
      <c r="C2004" t="str">
        <f t="shared" si="31"/>
        <v>GWGabú</v>
      </c>
    </row>
    <row r="2005" spans="1:3">
      <c r="A2005" t="s">
        <v>9163</v>
      </c>
      <c r="B2005" t="s">
        <v>9164</v>
      </c>
      <c r="C2005" t="str">
        <f t="shared" si="31"/>
        <v>GWNorte</v>
      </c>
    </row>
    <row r="2006" spans="1:3">
      <c r="A2006" t="s">
        <v>9165</v>
      </c>
      <c r="B2006" t="s">
        <v>9166</v>
      </c>
      <c r="C2006" t="str">
        <f t="shared" si="31"/>
        <v>GWBiombo</v>
      </c>
    </row>
    <row r="2007" spans="1:3">
      <c r="A2007" t="s">
        <v>9167</v>
      </c>
      <c r="B2007" t="s">
        <v>9168</v>
      </c>
      <c r="C2007" t="str">
        <f t="shared" si="31"/>
        <v>GWCacheu</v>
      </c>
    </row>
    <row r="2008" spans="1:3">
      <c r="A2008" t="s">
        <v>9169</v>
      </c>
      <c r="B2008" t="s">
        <v>9170</v>
      </c>
      <c r="C2008" t="str">
        <f t="shared" si="31"/>
        <v>GWOio</v>
      </c>
    </row>
    <row r="2009" spans="1:3">
      <c r="A2009" t="s">
        <v>9171</v>
      </c>
      <c r="B2009" t="s">
        <v>9172</v>
      </c>
      <c r="C2009" t="str">
        <f t="shared" si="31"/>
        <v>GWSul</v>
      </c>
    </row>
    <row r="2010" spans="1:3">
      <c r="A2010" t="s">
        <v>9173</v>
      </c>
      <c r="B2010" t="s">
        <v>9174</v>
      </c>
      <c r="C2010" t="str">
        <f t="shared" si="31"/>
        <v>GWBolama</v>
      </c>
    </row>
    <row r="2011" spans="1:3">
      <c r="A2011" t="s">
        <v>9175</v>
      </c>
      <c r="B2011" t="s">
        <v>9176</v>
      </c>
      <c r="C2011" t="str">
        <f t="shared" si="31"/>
        <v>GWQuinara</v>
      </c>
    </row>
    <row r="2012" spans="1:3">
      <c r="A2012" t="s">
        <v>9177</v>
      </c>
      <c r="B2012" t="s">
        <v>9178</v>
      </c>
      <c r="C2012" t="str">
        <f t="shared" si="31"/>
        <v>GWTombali</v>
      </c>
    </row>
    <row r="2013" spans="1:3">
      <c r="A2013" t="s">
        <v>9179</v>
      </c>
      <c r="B2013" t="s">
        <v>9180</v>
      </c>
      <c r="C2013" t="str">
        <f t="shared" si="31"/>
        <v>GYBarima-Waini</v>
      </c>
    </row>
    <row r="2014" spans="1:3">
      <c r="A2014" t="s">
        <v>9181</v>
      </c>
      <c r="B2014" t="s">
        <v>9182</v>
      </c>
      <c r="C2014" t="str">
        <f t="shared" si="31"/>
        <v>GYCuyuni-Mazaruni</v>
      </c>
    </row>
    <row r="2015" spans="1:3">
      <c r="A2015" t="s">
        <v>9183</v>
      </c>
      <c r="B2015" t="s">
        <v>9184</v>
      </c>
      <c r="C2015" t="str">
        <f t="shared" si="31"/>
        <v>GYDemerara-Mahaica</v>
      </c>
    </row>
    <row r="2016" spans="1:3">
      <c r="A2016" t="s">
        <v>9185</v>
      </c>
      <c r="B2016" t="s">
        <v>9186</v>
      </c>
      <c r="C2016" t="str">
        <f t="shared" si="31"/>
        <v>GYEast Berbice-Corentyne</v>
      </c>
    </row>
    <row r="2017" spans="1:3">
      <c r="A2017" t="s">
        <v>9187</v>
      </c>
      <c r="B2017" t="s">
        <v>9188</v>
      </c>
      <c r="C2017" t="str">
        <f t="shared" si="31"/>
        <v>GYEssequibo Islands-West Demerara</v>
      </c>
    </row>
    <row r="2018" spans="1:3">
      <c r="A2018" t="s">
        <v>9189</v>
      </c>
      <c r="B2018" t="s">
        <v>9190</v>
      </c>
      <c r="C2018" t="str">
        <f t="shared" si="31"/>
        <v>GYMahaica-Berbice</v>
      </c>
    </row>
    <row r="2019" spans="1:3">
      <c r="A2019" t="s">
        <v>9191</v>
      </c>
      <c r="B2019" t="s">
        <v>9192</v>
      </c>
      <c r="C2019" t="str">
        <f t="shared" si="31"/>
        <v>GYPomeroon-Supenaam</v>
      </c>
    </row>
    <row r="2020" spans="1:3">
      <c r="A2020" t="s">
        <v>9193</v>
      </c>
      <c r="B2020" t="s">
        <v>9194</v>
      </c>
      <c r="C2020" t="str">
        <f t="shared" si="31"/>
        <v>GYPotaro-Siparuni</v>
      </c>
    </row>
    <row r="2021" spans="1:3">
      <c r="A2021" t="s">
        <v>9195</v>
      </c>
      <c r="B2021" t="s">
        <v>9196</v>
      </c>
      <c r="C2021" t="str">
        <f t="shared" si="31"/>
        <v>GYUpper Demerara-Berbice</v>
      </c>
    </row>
    <row r="2022" spans="1:3">
      <c r="A2022" t="s">
        <v>9197</v>
      </c>
      <c r="B2022" t="s">
        <v>9198</v>
      </c>
      <c r="C2022" t="str">
        <f t="shared" si="31"/>
        <v>GYUpper Takutu-Upper Essequibo</v>
      </c>
    </row>
    <row r="2023" spans="1:3">
      <c r="A2023" t="s">
        <v>9199</v>
      </c>
      <c r="B2023" t="s">
        <v>9200</v>
      </c>
      <c r="C2023" t="str">
        <f t="shared" si="31"/>
        <v>HNAtlántida</v>
      </c>
    </row>
    <row r="2024" spans="1:3">
      <c r="A2024" t="s">
        <v>9201</v>
      </c>
      <c r="B2024" t="s">
        <v>9202</v>
      </c>
      <c r="C2024" t="str">
        <f t="shared" si="31"/>
        <v>HNCholuteca</v>
      </c>
    </row>
    <row r="2025" spans="1:3">
      <c r="A2025" t="s">
        <v>9203</v>
      </c>
      <c r="B2025" t="s">
        <v>9204</v>
      </c>
      <c r="C2025" t="str">
        <f t="shared" si="31"/>
        <v>HNColón</v>
      </c>
    </row>
    <row r="2026" spans="1:3">
      <c r="A2026" t="s">
        <v>9205</v>
      </c>
      <c r="B2026" t="s">
        <v>9206</v>
      </c>
      <c r="C2026" t="str">
        <f t="shared" si="31"/>
        <v>HNComayagua</v>
      </c>
    </row>
    <row r="2027" spans="1:3">
      <c r="A2027" t="s">
        <v>9207</v>
      </c>
      <c r="B2027" t="s">
        <v>9208</v>
      </c>
      <c r="C2027" t="str">
        <f t="shared" si="31"/>
        <v>HNCopán</v>
      </c>
    </row>
    <row r="2028" spans="1:3">
      <c r="A2028" t="s">
        <v>9209</v>
      </c>
      <c r="B2028" t="s">
        <v>9210</v>
      </c>
      <c r="C2028" t="str">
        <f t="shared" si="31"/>
        <v>HNCortés</v>
      </c>
    </row>
    <row r="2029" spans="1:3">
      <c r="A2029" t="s">
        <v>9211</v>
      </c>
      <c r="B2029" t="s">
        <v>9212</v>
      </c>
      <c r="C2029" t="str">
        <f t="shared" si="31"/>
        <v>HNEl Paraíso</v>
      </c>
    </row>
    <row r="2030" spans="1:3">
      <c r="A2030" t="s">
        <v>9213</v>
      </c>
      <c r="B2030" t="s">
        <v>9214</v>
      </c>
      <c r="C2030" t="str">
        <f t="shared" si="31"/>
        <v>HNFrancisco Morazán</v>
      </c>
    </row>
    <row r="2031" spans="1:3">
      <c r="A2031" t="s">
        <v>9215</v>
      </c>
      <c r="B2031" t="s">
        <v>9216</v>
      </c>
      <c r="C2031" t="str">
        <f t="shared" si="31"/>
        <v>HNGracias a Dios</v>
      </c>
    </row>
    <row r="2032" spans="1:3">
      <c r="A2032" t="s">
        <v>9217</v>
      </c>
      <c r="B2032" t="s">
        <v>9218</v>
      </c>
      <c r="C2032" t="str">
        <f t="shared" si="31"/>
        <v>HNIslas de la Bahía</v>
      </c>
    </row>
    <row r="2033" spans="1:3">
      <c r="A2033" t="s">
        <v>9219</v>
      </c>
      <c r="B2033" t="s">
        <v>9220</v>
      </c>
      <c r="C2033" t="str">
        <f t="shared" si="31"/>
        <v>HNIntibucá</v>
      </c>
    </row>
    <row r="2034" spans="1:3">
      <c r="A2034" t="s">
        <v>9221</v>
      </c>
      <c r="B2034" t="s">
        <v>9222</v>
      </c>
      <c r="C2034" t="str">
        <f t="shared" si="31"/>
        <v>HNLempira</v>
      </c>
    </row>
    <row r="2035" spans="1:3">
      <c r="A2035" t="s">
        <v>9223</v>
      </c>
      <c r="B2035" t="s">
        <v>6448</v>
      </c>
      <c r="C2035" t="str">
        <f t="shared" si="31"/>
        <v>HNLa Paz</v>
      </c>
    </row>
    <row r="2036" spans="1:3">
      <c r="A2036" t="s">
        <v>9224</v>
      </c>
      <c r="B2036" t="s">
        <v>9225</v>
      </c>
      <c r="C2036" t="str">
        <f t="shared" si="31"/>
        <v>HNOcotepeque</v>
      </c>
    </row>
    <row r="2037" spans="1:3">
      <c r="A2037" t="s">
        <v>9226</v>
      </c>
      <c r="B2037" t="s">
        <v>9227</v>
      </c>
      <c r="C2037" t="str">
        <f t="shared" si="31"/>
        <v>HNOlancho</v>
      </c>
    </row>
    <row r="2038" spans="1:3">
      <c r="A2038" t="s">
        <v>9228</v>
      </c>
      <c r="B2038" t="s">
        <v>9229</v>
      </c>
      <c r="C2038" t="str">
        <f t="shared" si="31"/>
        <v>HNSanta Bárbara</v>
      </c>
    </row>
    <row r="2039" spans="1:3">
      <c r="A2039" t="s">
        <v>9230</v>
      </c>
      <c r="B2039" t="s">
        <v>9231</v>
      </c>
      <c r="C2039" t="str">
        <f t="shared" si="31"/>
        <v>HNValle</v>
      </c>
    </row>
    <row r="2040" spans="1:3">
      <c r="A2040" t="s">
        <v>9232</v>
      </c>
      <c r="B2040" t="s">
        <v>9233</v>
      </c>
      <c r="C2040" t="str">
        <f t="shared" si="31"/>
        <v>HNYoro</v>
      </c>
    </row>
    <row r="2041" spans="1:3">
      <c r="A2041" t="s">
        <v>9234</v>
      </c>
      <c r="B2041" t="s">
        <v>9235</v>
      </c>
      <c r="C2041" t="str">
        <f t="shared" si="31"/>
        <v>HRZagrebačka županija</v>
      </c>
    </row>
    <row r="2042" spans="1:3">
      <c r="A2042" t="s">
        <v>9236</v>
      </c>
      <c r="B2042" t="s">
        <v>9237</v>
      </c>
      <c r="C2042" t="str">
        <f t="shared" si="31"/>
        <v>HRKrapinsko-zagorska županija</v>
      </c>
    </row>
    <row r="2043" spans="1:3">
      <c r="A2043" t="s">
        <v>9238</v>
      </c>
      <c r="B2043" t="s">
        <v>9239</v>
      </c>
      <c r="C2043" t="str">
        <f t="shared" si="31"/>
        <v>HRSisačko-moslavačka županija</v>
      </c>
    </row>
    <row r="2044" spans="1:3">
      <c r="A2044" t="s">
        <v>9240</v>
      </c>
      <c r="B2044" t="s">
        <v>9241</v>
      </c>
      <c r="C2044" t="str">
        <f t="shared" si="31"/>
        <v>HRKarlovačka županija</v>
      </c>
    </row>
    <row r="2045" spans="1:3">
      <c r="A2045" t="s">
        <v>9242</v>
      </c>
      <c r="B2045" t="s">
        <v>9243</v>
      </c>
      <c r="C2045" t="str">
        <f t="shared" si="31"/>
        <v>HRVaraždinska županija</v>
      </c>
    </row>
    <row r="2046" spans="1:3">
      <c r="A2046" t="s">
        <v>9244</v>
      </c>
      <c r="B2046" t="s">
        <v>9245</v>
      </c>
      <c r="C2046" t="str">
        <f t="shared" si="31"/>
        <v>HRKoprivničko-križevačka županija</v>
      </c>
    </row>
    <row r="2047" spans="1:3">
      <c r="A2047" t="s">
        <v>9246</v>
      </c>
      <c r="B2047" t="s">
        <v>9247</v>
      </c>
      <c r="C2047" t="str">
        <f t="shared" si="31"/>
        <v>HRBjelovarsko-bilogorska županija</v>
      </c>
    </row>
    <row r="2048" spans="1:3">
      <c r="A2048" t="s">
        <v>9248</v>
      </c>
      <c r="B2048" t="s">
        <v>9249</v>
      </c>
      <c r="C2048" t="str">
        <f t="shared" si="31"/>
        <v>HRPrimorsko-goranska županija</v>
      </c>
    </row>
    <row r="2049" spans="1:3">
      <c r="A2049" t="s">
        <v>9250</v>
      </c>
      <c r="B2049" t="s">
        <v>9251</v>
      </c>
      <c r="C2049" t="str">
        <f t="shared" si="31"/>
        <v>HRLičko-senjska županija</v>
      </c>
    </row>
    <row r="2050" spans="1:3">
      <c r="A2050" t="s">
        <v>9252</v>
      </c>
      <c r="B2050" t="s">
        <v>9253</v>
      </c>
      <c r="C2050" t="str">
        <f t="shared" si="31"/>
        <v>HRVirovitičko-podravska županija</v>
      </c>
    </row>
    <row r="2051" spans="1:3">
      <c r="A2051" t="s">
        <v>9254</v>
      </c>
      <c r="B2051" t="s">
        <v>9255</v>
      </c>
      <c r="C2051" t="str">
        <f t="shared" ref="C2051:C2114" si="32">LEFT(A2051,2)&amp;B2051</f>
        <v>HRPožeško-slavonska županija</v>
      </c>
    </row>
    <row r="2052" spans="1:3">
      <c r="A2052" t="s">
        <v>9256</v>
      </c>
      <c r="B2052" t="s">
        <v>9257</v>
      </c>
      <c r="C2052" t="str">
        <f t="shared" si="32"/>
        <v>HRBrodsko-posavska županija</v>
      </c>
    </row>
    <row r="2053" spans="1:3">
      <c r="A2053" t="s">
        <v>9258</v>
      </c>
      <c r="B2053" t="s">
        <v>9259</v>
      </c>
      <c r="C2053" t="str">
        <f t="shared" si="32"/>
        <v>HRZadarska županija</v>
      </c>
    </row>
    <row r="2054" spans="1:3">
      <c r="A2054" t="s">
        <v>9260</v>
      </c>
      <c r="B2054" t="s">
        <v>9261</v>
      </c>
      <c r="C2054" t="str">
        <f t="shared" si="32"/>
        <v>HROsječko-baranjska županija</v>
      </c>
    </row>
    <row r="2055" spans="1:3">
      <c r="A2055" t="s">
        <v>9262</v>
      </c>
      <c r="B2055" t="s">
        <v>9263</v>
      </c>
      <c r="C2055" t="str">
        <f t="shared" si="32"/>
        <v>HRŠibensko-kninska županija</v>
      </c>
    </row>
    <row r="2056" spans="1:3">
      <c r="A2056" t="s">
        <v>9264</v>
      </c>
      <c r="B2056" t="s">
        <v>9265</v>
      </c>
      <c r="C2056" t="str">
        <f t="shared" si="32"/>
        <v>HRVukovarsko-srijemska županija</v>
      </c>
    </row>
    <row r="2057" spans="1:3">
      <c r="A2057" t="s">
        <v>9266</v>
      </c>
      <c r="B2057" t="s">
        <v>9267</v>
      </c>
      <c r="C2057" t="str">
        <f t="shared" si="32"/>
        <v>HRSplitsko-dalmatinska županija</v>
      </c>
    </row>
    <row r="2058" spans="1:3">
      <c r="A2058" t="s">
        <v>9268</v>
      </c>
      <c r="B2058" t="s">
        <v>9269</v>
      </c>
      <c r="C2058" t="str">
        <f t="shared" si="32"/>
        <v>HRIstarska županija</v>
      </c>
    </row>
    <row r="2059" spans="1:3">
      <c r="A2059" t="s">
        <v>9270</v>
      </c>
      <c r="B2059" t="s">
        <v>9271</v>
      </c>
      <c r="C2059" t="str">
        <f t="shared" si="32"/>
        <v>HRDubrovačko-neretvanska županija</v>
      </c>
    </row>
    <row r="2060" spans="1:3">
      <c r="A2060" t="s">
        <v>9272</v>
      </c>
      <c r="B2060" t="s">
        <v>9273</v>
      </c>
      <c r="C2060" t="str">
        <f t="shared" si="32"/>
        <v>HRMeđimurska županija</v>
      </c>
    </row>
    <row r="2061" spans="1:3">
      <c r="A2061" t="s">
        <v>9274</v>
      </c>
      <c r="B2061" t="s">
        <v>9275</v>
      </c>
      <c r="C2061" t="str">
        <f t="shared" si="32"/>
        <v>HRGrad Zagreb</v>
      </c>
    </row>
    <row r="2062" spans="1:3">
      <c r="A2062" t="s">
        <v>9276</v>
      </c>
      <c r="B2062" t="s">
        <v>9277</v>
      </c>
      <c r="C2062" t="str">
        <f t="shared" si="32"/>
        <v>HTArtibonite</v>
      </c>
    </row>
    <row r="2063" spans="1:3">
      <c r="A2063" t="s">
        <v>9276</v>
      </c>
      <c r="B2063" t="s">
        <v>9278</v>
      </c>
      <c r="C2063" t="str">
        <f t="shared" si="32"/>
        <v>HTLatibonit</v>
      </c>
    </row>
    <row r="2064" spans="1:3">
      <c r="A2064" t="s">
        <v>9279</v>
      </c>
      <c r="B2064" t="s">
        <v>6213</v>
      </c>
      <c r="C2064" t="str">
        <f t="shared" si="32"/>
        <v>HTCentre</v>
      </c>
    </row>
    <row r="2065" spans="1:3">
      <c r="A2065" t="s">
        <v>9279</v>
      </c>
      <c r="B2065" t="s">
        <v>9280</v>
      </c>
      <c r="C2065" t="str">
        <f t="shared" si="32"/>
        <v>HTSant</v>
      </c>
    </row>
    <row r="2066" spans="1:3">
      <c r="A2066" t="s">
        <v>9281</v>
      </c>
      <c r="B2066" t="s">
        <v>9282</v>
      </c>
      <c r="C2066" t="str">
        <f t="shared" si="32"/>
        <v>HTGrande’Anse</v>
      </c>
    </row>
    <row r="2067" spans="1:3">
      <c r="A2067" t="s">
        <v>9281</v>
      </c>
      <c r="B2067" t="s">
        <v>9283</v>
      </c>
      <c r="C2067" t="str">
        <f t="shared" si="32"/>
        <v>HTGrandans</v>
      </c>
    </row>
    <row r="2068" spans="1:3">
      <c r="A2068" t="s">
        <v>9284</v>
      </c>
      <c r="B2068" t="s">
        <v>6271</v>
      </c>
      <c r="C2068" t="str">
        <f t="shared" si="32"/>
        <v>HTNord</v>
      </c>
    </row>
    <row r="2069" spans="1:3">
      <c r="A2069" t="s">
        <v>9284</v>
      </c>
      <c r="B2069" t="s">
        <v>9285</v>
      </c>
      <c r="C2069" t="str">
        <f t="shared" si="32"/>
        <v>HTNò</v>
      </c>
    </row>
    <row r="2070" spans="1:3">
      <c r="A2070" t="s">
        <v>9286</v>
      </c>
      <c r="B2070" t="s">
        <v>9287</v>
      </c>
      <c r="C2070" t="str">
        <f t="shared" si="32"/>
        <v>HTNord-Est</v>
      </c>
    </row>
    <row r="2071" spans="1:3">
      <c r="A2071" t="s">
        <v>9286</v>
      </c>
      <c r="B2071" t="s">
        <v>9288</v>
      </c>
      <c r="C2071" t="str">
        <f t="shared" si="32"/>
        <v>HTNòdès</v>
      </c>
    </row>
    <row r="2072" spans="1:3">
      <c r="A2072" t="s">
        <v>9289</v>
      </c>
      <c r="B2072" t="s">
        <v>9290</v>
      </c>
      <c r="C2072" t="str">
        <f t="shared" si="32"/>
        <v>HTNippes</v>
      </c>
    </row>
    <row r="2073" spans="1:3">
      <c r="A2073" t="s">
        <v>9289</v>
      </c>
      <c r="B2073" t="s">
        <v>9291</v>
      </c>
      <c r="C2073" t="str">
        <f t="shared" si="32"/>
        <v>HTNip</v>
      </c>
    </row>
    <row r="2074" spans="1:3">
      <c r="A2074" t="s">
        <v>9292</v>
      </c>
      <c r="B2074" t="s">
        <v>6973</v>
      </c>
      <c r="C2074" t="str">
        <f t="shared" si="32"/>
        <v>HTNord-Ouest</v>
      </c>
    </row>
    <row r="2075" spans="1:3">
      <c r="A2075" t="s">
        <v>9292</v>
      </c>
      <c r="B2075" t="s">
        <v>9293</v>
      </c>
      <c r="C2075" t="str">
        <f t="shared" si="32"/>
        <v>HTNòdwès</v>
      </c>
    </row>
    <row r="2076" spans="1:3">
      <c r="A2076" t="s">
        <v>9294</v>
      </c>
      <c r="B2076" t="s">
        <v>6976</v>
      </c>
      <c r="C2076" t="str">
        <f t="shared" si="32"/>
        <v>HTOuest</v>
      </c>
    </row>
    <row r="2077" spans="1:3">
      <c r="A2077" t="s">
        <v>9294</v>
      </c>
      <c r="B2077" t="s">
        <v>9295</v>
      </c>
      <c r="C2077" t="str">
        <f t="shared" si="32"/>
        <v>HTLwès</v>
      </c>
    </row>
    <row r="2078" spans="1:3">
      <c r="A2078" t="s">
        <v>9296</v>
      </c>
      <c r="B2078" t="s">
        <v>6979</v>
      </c>
      <c r="C2078" t="str">
        <f t="shared" si="32"/>
        <v>HTSud</v>
      </c>
    </row>
    <row r="2079" spans="1:3">
      <c r="A2079" t="s">
        <v>9296</v>
      </c>
      <c r="B2079" t="s">
        <v>9297</v>
      </c>
      <c r="C2079" t="str">
        <f t="shared" si="32"/>
        <v>HTSid</v>
      </c>
    </row>
    <row r="2080" spans="1:3">
      <c r="A2080" t="s">
        <v>9298</v>
      </c>
      <c r="B2080" t="s">
        <v>9299</v>
      </c>
      <c r="C2080" t="str">
        <f t="shared" si="32"/>
        <v>HTSud-Est</v>
      </c>
    </row>
    <row r="2081" spans="1:3">
      <c r="A2081" t="s">
        <v>9298</v>
      </c>
      <c r="B2081" t="s">
        <v>9300</v>
      </c>
      <c r="C2081" t="str">
        <f t="shared" si="32"/>
        <v>HTSidès</v>
      </c>
    </row>
    <row r="2082" spans="1:3">
      <c r="A2082" t="s">
        <v>9301</v>
      </c>
      <c r="B2082" t="s">
        <v>9302</v>
      </c>
      <c r="C2082" t="str">
        <f t="shared" si="32"/>
        <v>HUBaranya</v>
      </c>
    </row>
    <row r="2083" spans="1:3">
      <c r="A2083" t="s">
        <v>9303</v>
      </c>
      <c r="B2083" t="s">
        <v>9304</v>
      </c>
      <c r="C2083" t="str">
        <f t="shared" si="32"/>
        <v>HUBékés</v>
      </c>
    </row>
    <row r="2084" spans="1:3">
      <c r="A2084" t="s">
        <v>9305</v>
      </c>
      <c r="B2084" t="s">
        <v>9306</v>
      </c>
      <c r="C2084" t="str">
        <f t="shared" si="32"/>
        <v>HUBács-Kiskun</v>
      </c>
    </row>
    <row r="2085" spans="1:3">
      <c r="A2085" t="s">
        <v>9307</v>
      </c>
      <c r="B2085" t="s">
        <v>9308</v>
      </c>
      <c r="C2085" t="str">
        <f t="shared" si="32"/>
        <v>HUBorsod-Abaúj-Zemplén</v>
      </c>
    </row>
    <row r="2086" spans="1:3">
      <c r="A2086" t="s">
        <v>9309</v>
      </c>
      <c r="B2086" t="s">
        <v>9310</v>
      </c>
      <c r="C2086" t="str">
        <f t="shared" si="32"/>
        <v>HUCsongrád</v>
      </c>
    </row>
    <row r="2087" spans="1:3">
      <c r="A2087" t="s">
        <v>9311</v>
      </c>
      <c r="B2087" t="s">
        <v>9312</v>
      </c>
      <c r="C2087" t="str">
        <f t="shared" si="32"/>
        <v>HUFejér</v>
      </c>
    </row>
    <row r="2088" spans="1:3">
      <c r="A2088" t="s">
        <v>9313</v>
      </c>
      <c r="B2088" t="s">
        <v>9314</v>
      </c>
      <c r="C2088" t="str">
        <f t="shared" si="32"/>
        <v>HUGyőr-Moson-Sopron</v>
      </c>
    </row>
    <row r="2089" spans="1:3">
      <c r="A2089" t="s">
        <v>9315</v>
      </c>
      <c r="B2089" t="s">
        <v>9316</v>
      </c>
      <c r="C2089" t="str">
        <f t="shared" si="32"/>
        <v>HUHajdú-Bihar</v>
      </c>
    </row>
    <row r="2090" spans="1:3">
      <c r="A2090" t="s">
        <v>9317</v>
      </c>
      <c r="B2090" t="s">
        <v>9318</v>
      </c>
      <c r="C2090" t="str">
        <f t="shared" si="32"/>
        <v>HUHeves</v>
      </c>
    </row>
    <row r="2091" spans="1:3">
      <c r="A2091" t="s">
        <v>9319</v>
      </c>
      <c r="B2091" t="s">
        <v>9320</v>
      </c>
      <c r="C2091" t="str">
        <f t="shared" si="32"/>
        <v>HUJász-Nagykun-Szolnok</v>
      </c>
    </row>
    <row r="2092" spans="1:3">
      <c r="A2092" t="s">
        <v>9321</v>
      </c>
      <c r="B2092" t="s">
        <v>9322</v>
      </c>
      <c r="C2092" t="str">
        <f t="shared" si="32"/>
        <v>HUKomárom-Esztergom</v>
      </c>
    </row>
    <row r="2093" spans="1:3">
      <c r="A2093" t="s">
        <v>9323</v>
      </c>
      <c r="B2093" t="s">
        <v>9324</v>
      </c>
      <c r="C2093" t="str">
        <f t="shared" si="32"/>
        <v>HUNógrád</v>
      </c>
    </row>
    <row r="2094" spans="1:3">
      <c r="A2094" t="s">
        <v>9325</v>
      </c>
      <c r="B2094" t="s">
        <v>9326</v>
      </c>
      <c r="C2094" t="str">
        <f t="shared" si="32"/>
        <v>HUPest</v>
      </c>
    </row>
    <row r="2095" spans="1:3">
      <c r="A2095" t="s">
        <v>9327</v>
      </c>
      <c r="B2095" t="s">
        <v>9328</v>
      </c>
      <c r="C2095" t="str">
        <f t="shared" si="32"/>
        <v>HUSomogy</v>
      </c>
    </row>
    <row r="2096" spans="1:3">
      <c r="A2096" t="s">
        <v>9329</v>
      </c>
      <c r="B2096" t="s">
        <v>9330</v>
      </c>
      <c r="C2096" t="str">
        <f t="shared" si="32"/>
        <v>HUSzabolcs-Szatmár-Bereg</v>
      </c>
    </row>
    <row r="2097" spans="1:3">
      <c r="A2097" t="s">
        <v>9331</v>
      </c>
      <c r="B2097" t="s">
        <v>9332</v>
      </c>
      <c r="C2097" t="str">
        <f t="shared" si="32"/>
        <v>HUTolna</v>
      </c>
    </row>
    <row r="2098" spans="1:3">
      <c r="A2098" t="s">
        <v>9333</v>
      </c>
      <c r="B2098" t="s">
        <v>9334</v>
      </c>
      <c r="C2098" t="str">
        <f t="shared" si="32"/>
        <v>HUVas</v>
      </c>
    </row>
    <row r="2099" spans="1:3">
      <c r="A2099" t="s">
        <v>9335</v>
      </c>
      <c r="B2099" t="s">
        <v>9336</v>
      </c>
      <c r="C2099" t="str">
        <f t="shared" si="32"/>
        <v>HUVeszprém</v>
      </c>
    </row>
    <row r="2100" spans="1:3">
      <c r="A2100" t="s">
        <v>9337</v>
      </c>
      <c r="B2100" t="s">
        <v>9338</v>
      </c>
      <c r="C2100" t="str">
        <f t="shared" si="32"/>
        <v>HUZala</v>
      </c>
    </row>
    <row r="2101" spans="1:3">
      <c r="A2101" t="s">
        <v>9339</v>
      </c>
      <c r="B2101" t="s">
        <v>9340</v>
      </c>
      <c r="C2101" t="str">
        <f t="shared" si="32"/>
        <v>HUBékéscsaba</v>
      </c>
    </row>
    <row r="2102" spans="1:3">
      <c r="A2102" t="s">
        <v>9341</v>
      </c>
      <c r="B2102" t="s">
        <v>9342</v>
      </c>
      <c r="C2102" t="str">
        <f t="shared" si="32"/>
        <v>HUDebrecen</v>
      </c>
    </row>
    <row r="2103" spans="1:3">
      <c r="A2103" t="s">
        <v>9343</v>
      </c>
      <c r="B2103" t="s">
        <v>9344</v>
      </c>
      <c r="C2103" t="str">
        <f t="shared" si="32"/>
        <v>HUDunaújváros</v>
      </c>
    </row>
    <row r="2104" spans="1:3">
      <c r="A2104" t="s">
        <v>9345</v>
      </c>
      <c r="B2104" t="s">
        <v>9346</v>
      </c>
      <c r="C2104" t="str">
        <f t="shared" si="32"/>
        <v>HUEger</v>
      </c>
    </row>
    <row r="2105" spans="1:3">
      <c r="A2105" t="s">
        <v>9347</v>
      </c>
      <c r="B2105" t="s">
        <v>9348</v>
      </c>
      <c r="C2105" t="str">
        <f t="shared" si="32"/>
        <v>HUÉrd</v>
      </c>
    </row>
    <row r="2106" spans="1:3">
      <c r="A2106" t="s">
        <v>9349</v>
      </c>
      <c r="B2106" t="s">
        <v>9350</v>
      </c>
      <c r="C2106" t="str">
        <f t="shared" si="32"/>
        <v>HUGyőr</v>
      </c>
    </row>
    <row r="2107" spans="1:3">
      <c r="A2107" t="s">
        <v>9351</v>
      </c>
      <c r="B2107" t="s">
        <v>9352</v>
      </c>
      <c r="C2107" t="str">
        <f t="shared" si="32"/>
        <v>HUHódmezővásárhely</v>
      </c>
    </row>
    <row r="2108" spans="1:3">
      <c r="A2108" t="s">
        <v>9353</v>
      </c>
      <c r="B2108" t="s">
        <v>9354</v>
      </c>
      <c r="C2108" t="str">
        <f t="shared" si="32"/>
        <v>HUKecskemét</v>
      </c>
    </row>
    <row r="2109" spans="1:3">
      <c r="A2109" t="s">
        <v>9355</v>
      </c>
      <c r="B2109" t="s">
        <v>9356</v>
      </c>
      <c r="C2109" t="str">
        <f t="shared" si="32"/>
        <v>HUKaposvár</v>
      </c>
    </row>
    <row r="2110" spans="1:3">
      <c r="A2110" t="s">
        <v>9357</v>
      </c>
      <c r="B2110" t="s">
        <v>9358</v>
      </c>
      <c r="C2110" t="str">
        <f t="shared" si="32"/>
        <v>HUMiskolc</v>
      </c>
    </row>
    <row r="2111" spans="1:3">
      <c r="A2111" t="s">
        <v>9359</v>
      </c>
      <c r="B2111" t="s">
        <v>9360</v>
      </c>
      <c r="C2111" t="str">
        <f t="shared" si="32"/>
        <v>HUNagykanizsa</v>
      </c>
    </row>
    <row r="2112" spans="1:3">
      <c r="A2112" t="s">
        <v>9361</v>
      </c>
      <c r="B2112" t="s">
        <v>9362</v>
      </c>
      <c r="C2112" t="str">
        <f t="shared" si="32"/>
        <v>HUNyíregyháza</v>
      </c>
    </row>
    <row r="2113" spans="1:3">
      <c r="A2113" t="s">
        <v>9363</v>
      </c>
      <c r="B2113" t="s">
        <v>9364</v>
      </c>
      <c r="C2113" t="str">
        <f t="shared" si="32"/>
        <v>HUPécs</v>
      </c>
    </row>
    <row r="2114" spans="1:3">
      <c r="A2114" t="s">
        <v>9365</v>
      </c>
      <c r="B2114" t="s">
        <v>9366</v>
      </c>
      <c r="C2114" t="str">
        <f t="shared" si="32"/>
        <v>HUSzeged</v>
      </c>
    </row>
    <row r="2115" spans="1:3">
      <c r="A2115" t="s">
        <v>9367</v>
      </c>
      <c r="B2115" t="s">
        <v>9368</v>
      </c>
      <c r="C2115" t="str">
        <f t="shared" ref="C2115:C2178" si="33">LEFT(A2115,2)&amp;B2115</f>
        <v>HUSzékesfehérvár</v>
      </c>
    </row>
    <row r="2116" spans="1:3">
      <c r="A2116" t="s">
        <v>9369</v>
      </c>
      <c r="B2116" t="s">
        <v>9370</v>
      </c>
      <c r="C2116" t="str">
        <f t="shared" si="33"/>
        <v>HUSzombathely</v>
      </c>
    </row>
    <row r="2117" spans="1:3">
      <c r="A2117" t="s">
        <v>9371</v>
      </c>
      <c r="B2117" t="s">
        <v>9372</v>
      </c>
      <c r="C2117" t="str">
        <f t="shared" si="33"/>
        <v>HUSzolnok</v>
      </c>
    </row>
    <row r="2118" spans="1:3">
      <c r="A2118" t="s">
        <v>9373</v>
      </c>
      <c r="B2118" t="s">
        <v>9374</v>
      </c>
      <c r="C2118" t="str">
        <f t="shared" si="33"/>
        <v>HUSopron</v>
      </c>
    </row>
    <row r="2119" spans="1:3">
      <c r="A2119" t="s">
        <v>9375</v>
      </c>
      <c r="B2119" t="s">
        <v>9376</v>
      </c>
      <c r="C2119" t="str">
        <f t="shared" si="33"/>
        <v>HUSzekszárd</v>
      </c>
    </row>
    <row r="2120" spans="1:3">
      <c r="A2120" t="s">
        <v>9377</v>
      </c>
      <c r="B2120" t="s">
        <v>9378</v>
      </c>
      <c r="C2120" t="str">
        <f t="shared" si="33"/>
        <v>HUSalgótarján</v>
      </c>
    </row>
    <row r="2121" spans="1:3">
      <c r="A2121" t="s">
        <v>9379</v>
      </c>
      <c r="B2121" t="s">
        <v>9380</v>
      </c>
      <c r="C2121" t="str">
        <f t="shared" si="33"/>
        <v>HUTatabánya</v>
      </c>
    </row>
    <row r="2122" spans="1:3">
      <c r="A2122" t="s">
        <v>9381</v>
      </c>
      <c r="B2122" t="s">
        <v>9336</v>
      </c>
      <c r="C2122" t="str">
        <f t="shared" si="33"/>
        <v>HUVeszprém</v>
      </c>
    </row>
    <row r="2123" spans="1:3">
      <c r="A2123" t="s">
        <v>9382</v>
      </c>
      <c r="B2123" t="s">
        <v>9383</v>
      </c>
      <c r="C2123" t="str">
        <f t="shared" si="33"/>
        <v>HUZalaegerszeg</v>
      </c>
    </row>
    <row r="2124" spans="1:3">
      <c r="A2124" t="s">
        <v>9384</v>
      </c>
      <c r="B2124" t="s">
        <v>9385</v>
      </c>
      <c r="C2124" t="str">
        <f t="shared" si="33"/>
        <v>HUBudapest</v>
      </c>
    </row>
    <row r="2125" spans="1:3">
      <c r="A2125" t="s">
        <v>9386</v>
      </c>
      <c r="B2125" t="s">
        <v>9387</v>
      </c>
      <c r="C2125" t="str">
        <f t="shared" si="33"/>
        <v>IDJawa</v>
      </c>
    </row>
    <row r="2126" spans="1:3">
      <c r="A2126" t="s">
        <v>9388</v>
      </c>
      <c r="B2126" t="s">
        <v>9389</v>
      </c>
      <c r="C2126" t="str">
        <f t="shared" si="33"/>
        <v>IDBanten</v>
      </c>
    </row>
    <row r="2127" spans="1:3">
      <c r="A2127" t="s">
        <v>9390</v>
      </c>
      <c r="B2127" t="s">
        <v>1836</v>
      </c>
      <c r="C2127" t="str">
        <f t="shared" si="33"/>
        <v>IDJawa Barat</v>
      </c>
    </row>
    <row r="2128" spans="1:3">
      <c r="A2128" t="s">
        <v>9391</v>
      </c>
      <c r="B2128" t="s">
        <v>9392</v>
      </c>
      <c r="C2128" t="str">
        <f t="shared" si="33"/>
        <v>IDJawa Timur</v>
      </c>
    </row>
    <row r="2129" spans="1:3">
      <c r="A2129" t="s">
        <v>9393</v>
      </c>
      <c r="B2129" t="s">
        <v>9394</v>
      </c>
      <c r="C2129" t="str">
        <f t="shared" si="33"/>
        <v>IDJawa Tengah</v>
      </c>
    </row>
    <row r="2130" spans="1:3">
      <c r="A2130" t="s">
        <v>9395</v>
      </c>
      <c r="B2130" t="s">
        <v>9396</v>
      </c>
      <c r="C2130" t="str">
        <f t="shared" si="33"/>
        <v>IDYogyakarta</v>
      </c>
    </row>
    <row r="2131" spans="1:3">
      <c r="A2131" t="s">
        <v>9397</v>
      </c>
      <c r="B2131" t="s">
        <v>1514</v>
      </c>
      <c r="C2131" t="str">
        <f t="shared" si="33"/>
        <v>IDJakarta Raya</v>
      </c>
    </row>
    <row r="2132" spans="1:3">
      <c r="A2132" t="s">
        <v>9398</v>
      </c>
      <c r="B2132" t="s">
        <v>9399</v>
      </c>
      <c r="C2132" t="str">
        <f t="shared" si="33"/>
        <v>IDKalimantan</v>
      </c>
    </row>
    <row r="2133" spans="1:3">
      <c r="A2133" t="s">
        <v>9400</v>
      </c>
      <c r="B2133" t="s">
        <v>9401</v>
      </c>
      <c r="C2133" t="str">
        <f t="shared" si="33"/>
        <v>IDKalimantan Barat</v>
      </c>
    </row>
    <row r="2134" spans="1:3">
      <c r="A2134" t="s">
        <v>9402</v>
      </c>
      <c r="B2134" t="s">
        <v>9403</v>
      </c>
      <c r="C2134" t="str">
        <f t="shared" si="33"/>
        <v>IDKalimantan Timur</v>
      </c>
    </row>
    <row r="2135" spans="1:3">
      <c r="A2135" t="s">
        <v>9404</v>
      </c>
      <c r="B2135" t="s">
        <v>9405</v>
      </c>
      <c r="C2135" t="str">
        <f t="shared" si="33"/>
        <v>IDKalimantan Selatan</v>
      </c>
    </row>
    <row r="2136" spans="1:3">
      <c r="A2136" t="s">
        <v>9406</v>
      </c>
      <c r="B2136" t="s">
        <v>9407</v>
      </c>
      <c r="C2136" t="str">
        <f t="shared" si="33"/>
        <v>IDKalimantan Tengah</v>
      </c>
    </row>
    <row r="2137" spans="1:3">
      <c r="A2137" t="s">
        <v>9408</v>
      </c>
      <c r="B2137" t="s">
        <v>9409</v>
      </c>
      <c r="C2137" t="str">
        <f t="shared" si="33"/>
        <v>IDKalimantan Utara</v>
      </c>
    </row>
    <row r="2138" spans="1:3">
      <c r="A2138" t="s">
        <v>9410</v>
      </c>
      <c r="B2138" t="s">
        <v>9411</v>
      </c>
      <c r="C2138" t="str">
        <f t="shared" si="33"/>
        <v>IDMaluku</v>
      </c>
    </row>
    <row r="2139" spans="1:3">
      <c r="A2139" t="s">
        <v>9412</v>
      </c>
      <c r="B2139" t="s">
        <v>9411</v>
      </c>
      <c r="C2139" t="str">
        <f t="shared" si="33"/>
        <v>IDMaluku</v>
      </c>
    </row>
    <row r="2140" spans="1:3">
      <c r="A2140" t="s">
        <v>9413</v>
      </c>
      <c r="B2140" t="s">
        <v>9414</v>
      </c>
      <c r="C2140" t="str">
        <f t="shared" si="33"/>
        <v>IDMaluku Utara</v>
      </c>
    </row>
    <row r="2141" spans="1:3">
      <c r="A2141" t="s">
        <v>9415</v>
      </c>
      <c r="B2141" t="s">
        <v>9416</v>
      </c>
      <c r="C2141" t="str">
        <f t="shared" si="33"/>
        <v>IDNusa Tenggara</v>
      </c>
    </row>
    <row r="2142" spans="1:3">
      <c r="A2142" t="s">
        <v>9417</v>
      </c>
      <c r="B2142" t="s">
        <v>9418</v>
      </c>
      <c r="C2142" t="str">
        <f t="shared" si="33"/>
        <v>IDBali</v>
      </c>
    </row>
    <row r="2143" spans="1:3">
      <c r="A2143" t="s">
        <v>9419</v>
      </c>
      <c r="B2143" t="s">
        <v>9420</v>
      </c>
      <c r="C2143" t="str">
        <f t="shared" si="33"/>
        <v>IDNusa Tenggara Barat</v>
      </c>
    </row>
    <row r="2144" spans="1:3">
      <c r="A2144" t="s">
        <v>9421</v>
      </c>
      <c r="B2144" t="s">
        <v>9422</v>
      </c>
      <c r="C2144" t="str">
        <f t="shared" si="33"/>
        <v>IDNusa Tenggara Timur</v>
      </c>
    </row>
    <row r="2145" spans="1:3">
      <c r="A2145" t="s">
        <v>9423</v>
      </c>
      <c r="B2145" t="s">
        <v>9424</v>
      </c>
      <c r="C2145" t="str">
        <f t="shared" si="33"/>
        <v>IDPapua</v>
      </c>
    </row>
    <row r="2146" spans="1:3">
      <c r="A2146" t="s">
        <v>9425</v>
      </c>
      <c r="B2146" t="s">
        <v>9424</v>
      </c>
      <c r="C2146" t="str">
        <f t="shared" si="33"/>
        <v>IDPapua</v>
      </c>
    </row>
    <row r="2147" spans="1:3">
      <c r="A2147" t="s">
        <v>9426</v>
      </c>
      <c r="B2147" t="s">
        <v>9427</v>
      </c>
      <c r="C2147" t="str">
        <f t="shared" si="33"/>
        <v>IDPapua Barat</v>
      </c>
    </row>
    <row r="2148" spans="1:3">
      <c r="A2148" t="s">
        <v>9428</v>
      </c>
      <c r="B2148" t="s">
        <v>9429</v>
      </c>
      <c r="C2148" t="str">
        <f t="shared" si="33"/>
        <v>IDSulawesi</v>
      </c>
    </row>
    <row r="2149" spans="1:3">
      <c r="A2149" t="s">
        <v>9430</v>
      </c>
      <c r="B2149" t="s">
        <v>9431</v>
      </c>
      <c r="C2149" t="str">
        <f t="shared" si="33"/>
        <v>IDGorontalo</v>
      </c>
    </row>
    <row r="2150" spans="1:3">
      <c r="A2150" t="s">
        <v>9432</v>
      </c>
      <c r="B2150" t="s">
        <v>9433</v>
      </c>
      <c r="C2150" t="str">
        <f t="shared" si="33"/>
        <v>IDSulawesi Utara</v>
      </c>
    </row>
    <row r="2151" spans="1:3">
      <c r="A2151" t="s">
        <v>9434</v>
      </c>
      <c r="B2151" t="s">
        <v>9435</v>
      </c>
      <c r="C2151" t="str">
        <f t="shared" si="33"/>
        <v>IDSulawesi Tenggara</v>
      </c>
    </row>
    <row r="2152" spans="1:3">
      <c r="A2152" t="s">
        <v>9436</v>
      </c>
      <c r="B2152" t="s">
        <v>9437</v>
      </c>
      <c r="C2152" t="str">
        <f t="shared" si="33"/>
        <v>IDSulawesi Selatan</v>
      </c>
    </row>
    <row r="2153" spans="1:3">
      <c r="A2153" t="s">
        <v>9438</v>
      </c>
      <c r="B2153" t="s">
        <v>9439</v>
      </c>
      <c r="C2153" t="str">
        <f t="shared" si="33"/>
        <v>IDSulawesi Barat</v>
      </c>
    </row>
    <row r="2154" spans="1:3">
      <c r="A2154" t="s">
        <v>9440</v>
      </c>
      <c r="B2154" t="s">
        <v>9441</v>
      </c>
      <c r="C2154" t="str">
        <f t="shared" si="33"/>
        <v>IDSulawesi Tengah</v>
      </c>
    </row>
    <row r="2155" spans="1:3">
      <c r="A2155" t="s">
        <v>9442</v>
      </c>
      <c r="B2155" t="s">
        <v>9443</v>
      </c>
      <c r="C2155" t="str">
        <f t="shared" si="33"/>
        <v>IDSumatera</v>
      </c>
    </row>
    <row r="2156" spans="1:3">
      <c r="A2156" t="s">
        <v>9444</v>
      </c>
      <c r="B2156" t="s">
        <v>9445</v>
      </c>
      <c r="C2156" t="str">
        <f t="shared" si="33"/>
        <v>IDAceh</v>
      </c>
    </row>
    <row r="2157" spans="1:3">
      <c r="A2157" t="s">
        <v>9446</v>
      </c>
      <c r="B2157" t="s">
        <v>1726</v>
      </c>
      <c r="C2157" t="str">
        <f t="shared" si="33"/>
        <v>IDKepulauan Bangka Belitung</v>
      </c>
    </row>
    <row r="2158" spans="1:3">
      <c r="A2158" t="s">
        <v>9447</v>
      </c>
      <c r="B2158" t="s">
        <v>9448</v>
      </c>
      <c r="C2158" t="str">
        <f t="shared" si="33"/>
        <v>IDBengkulu</v>
      </c>
    </row>
    <row r="2159" spans="1:3">
      <c r="A2159" t="s">
        <v>9449</v>
      </c>
      <c r="B2159" t="s">
        <v>9450</v>
      </c>
      <c r="C2159" t="str">
        <f t="shared" si="33"/>
        <v>IDJambi</v>
      </c>
    </row>
    <row r="2160" spans="1:3">
      <c r="A2160" t="s">
        <v>9451</v>
      </c>
      <c r="B2160" t="s">
        <v>1828</v>
      </c>
      <c r="C2160" t="str">
        <f t="shared" si="33"/>
        <v>IDKepulauan Riau</v>
      </c>
    </row>
    <row r="2161" spans="1:3">
      <c r="A2161" t="s">
        <v>9452</v>
      </c>
      <c r="B2161" t="s">
        <v>9453</v>
      </c>
      <c r="C2161" t="str">
        <f t="shared" si="33"/>
        <v>IDLampung</v>
      </c>
    </row>
    <row r="2162" spans="1:3">
      <c r="A2162" t="s">
        <v>9454</v>
      </c>
      <c r="B2162" t="s">
        <v>1794</v>
      </c>
      <c r="C2162" t="str">
        <f t="shared" si="33"/>
        <v>IDRiau</v>
      </c>
    </row>
    <row r="2163" spans="1:3">
      <c r="A2163" t="s">
        <v>9455</v>
      </c>
      <c r="B2163" t="s">
        <v>9456</v>
      </c>
      <c r="C2163" t="str">
        <f t="shared" si="33"/>
        <v>IDSumatera Barat</v>
      </c>
    </row>
    <row r="2164" spans="1:3">
      <c r="A2164" t="s">
        <v>9457</v>
      </c>
      <c r="B2164" t="s">
        <v>9458</v>
      </c>
      <c r="C2164" t="str">
        <f t="shared" si="33"/>
        <v>IDSumatera Selatan</v>
      </c>
    </row>
    <row r="2165" spans="1:3">
      <c r="A2165" t="s">
        <v>9459</v>
      </c>
      <c r="B2165" t="s">
        <v>9460</v>
      </c>
      <c r="C2165" t="str">
        <f t="shared" si="33"/>
        <v>IDSumatera Utara</v>
      </c>
    </row>
    <row r="2166" spans="1:3">
      <c r="A2166" t="s">
        <v>9461</v>
      </c>
      <c r="B2166" t="s">
        <v>9462</v>
      </c>
      <c r="C2166" t="str">
        <f t="shared" si="33"/>
        <v>IEConnaught</v>
      </c>
    </row>
    <row r="2167" spans="1:3">
      <c r="A2167" t="s">
        <v>9461</v>
      </c>
      <c r="B2167" t="s">
        <v>9463</v>
      </c>
      <c r="C2167" t="str">
        <f t="shared" si="33"/>
        <v>IEConnacht</v>
      </c>
    </row>
    <row r="2168" spans="1:3">
      <c r="A2168" t="s">
        <v>9464</v>
      </c>
      <c r="B2168" t="s">
        <v>9465</v>
      </c>
      <c r="C2168" t="str">
        <f t="shared" si="33"/>
        <v>IEGalway</v>
      </c>
    </row>
    <row r="2169" spans="1:3">
      <c r="A2169" t="s">
        <v>9464</v>
      </c>
      <c r="B2169" t="s">
        <v>9466</v>
      </c>
      <c r="C2169" t="str">
        <f t="shared" si="33"/>
        <v>IEGaillimh</v>
      </c>
    </row>
    <row r="2170" spans="1:3">
      <c r="A2170" t="s">
        <v>9467</v>
      </c>
      <c r="B2170" t="s">
        <v>9468</v>
      </c>
      <c r="C2170" t="str">
        <f t="shared" si="33"/>
        <v>IELeitrim</v>
      </c>
    </row>
    <row r="2171" spans="1:3">
      <c r="A2171" t="s">
        <v>9467</v>
      </c>
      <c r="B2171" t="s">
        <v>9469</v>
      </c>
      <c r="C2171" t="str">
        <f t="shared" si="33"/>
        <v>IELiatroim</v>
      </c>
    </row>
    <row r="2172" spans="1:3">
      <c r="A2172" t="s">
        <v>9470</v>
      </c>
      <c r="B2172" t="s">
        <v>9471</v>
      </c>
      <c r="C2172" t="str">
        <f t="shared" si="33"/>
        <v>IEMayo</v>
      </c>
    </row>
    <row r="2173" spans="1:3">
      <c r="A2173" t="s">
        <v>9470</v>
      </c>
      <c r="B2173" t="s">
        <v>9472</v>
      </c>
      <c r="C2173" t="str">
        <f t="shared" si="33"/>
        <v>IEMaigh Eo</v>
      </c>
    </row>
    <row r="2174" spans="1:3">
      <c r="A2174" t="s">
        <v>9473</v>
      </c>
      <c r="B2174" t="s">
        <v>9474</v>
      </c>
      <c r="C2174" t="str">
        <f t="shared" si="33"/>
        <v>IERoscommon</v>
      </c>
    </row>
    <row r="2175" spans="1:3">
      <c r="A2175" t="s">
        <v>9473</v>
      </c>
      <c r="B2175" t="s">
        <v>9475</v>
      </c>
      <c r="C2175" t="str">
        <f t="shared" si="33"/>
        <v>IERos Comáin</v>
      </c>
    </row>
    <row r="2176" spans="1:3">
      <c r="A2176" t="s">
        <v>9476</v>
      </c>
      <c r="B2176" t="s">
        <v>9477</v>
      </c>
      <c r="C2176" t="str">
        <f t="shared" si="33"/>
        <v>IESligo</v>
      </c>
    </row>
    <row r="2177" spans="1:3">
      <c r="A2177" t="s">
        <v>9476</v>
      </c>
      <c r="B2177" t="s">
        <v>9478</v>
      </c>
      <c r="C2177" t="str">
        <f t="shared" si="33"/>
        <v>IESligeach</v>
      </c>
    </row>
    <row r="2178" spans="1:3">
      <c r="A2178" t="s">
        <v>9479</v>
      </c>
      <c r="B2178" t="s">
        <v>9480</v>
      </c>
      <c r="C2178" t="str">
        <f t="shared" si="33"/>
        <v>IELeinster</v>
      </c>
    </row>
    <row r="2179" spans="1:3">
      <c r="A2179" t="s">
        <v>9479</v>
      </c>
      <c r="B2179" t="s">
        <v>9481</v>
      </c>
      <c r="C2179" t="str">
        <f t="shared" ref="C2179:C2242" si="34">LEFT(A2179,2)&amp;B2179</f>
        <v>IELaighin</v>
      </c>
    </row>
    <row r="2180" spans="1:3">
      <c r="A2180" t="s">
        <v>9482</v>
      </c>
      <c r="B2180" t="s">
        <v>9483</v>
      </c>
      <c r="C2180" t="str">
        <f t="shared" si="34"/>
        <v>IECarlow</v>
      </c>
    </row>
    <row r="2181" spans="1:3">
      <c r="A2181" t="s">
        <v>9482</v>
      </c>
      <c r="B2181" t="s">
        <v>9484</v>
      </c>
      <c r="C2181" t="str">
        <f t="shared" si="34"/>
        <v>IECeatharlach</v>
      </c>
    </row>
    <row r="2182" spans="1:3">
      <c r="A2182" t="s">
        <v>9485</v>
      </c>
      <c r="B2182" t="s">
        <v>9486</v>
      </c>
      <c r="C2182" t="str">
        <f t="shared" si="34"/>
        <v>IEDublin</v>
      </c>
    </row>
    <row r="2183" spans="1:3">
      <c r="A2183" t="s">
        <v>9485</v>
      </c>
      <c r="B2183" t="s">
        <v>9487</v>
      </c>
      <c r="C2183" t="str">
        <f t="shared" si="34"/>
        <v>IEBaile Átha Cliath</v>
      </c>
    </row>
    <row r="2184" spans="1:3">
      <c r="A2184" t="s">
        <v>9488</v>
      </c>
      <c r="B2184" t="s">
        <v>9489</v>
      </c>
      <c r="C2184" t="str">
        <f t="shared" si="34"/>
        <v>IEKildare</v>
      </c>
    </row>
    <row r="2185" spans="1:3">
      <c r="A2185" t="s">
        <v>9488</v>
      </c>
      <c r="B2185" t="s">
        <v>9490</v>
      </c>
      <c r="C2185" t="str">
        <f t="shared" si="34"/>
        <v>IECill Dara</v>
      </c>
    </row>
    <row r="2186" spans="1:3">
      <c r="A2186" t="s">
        <v>9491</v>
      </c>
      <c r="B2186" t="s">
        <v>9492</v>
      </c>
      <c r="C2186" t="str">
        <f t="shared" si="34"/>
        <v>IEKilkenny</v>
      </c>
    </row>
    <row r="2187" spans="1:3">
      <c r="A2187" t="s">
        <v>9491</v>
      </c>
      <c r="B2187" t="s">
        <v>9493</v>
      </c>
      <c r="C2187" t="str">
        <f t="shared" si="34"/>
        <v>IECill Chainnigh</v>
      </c>
    </row>
    <row r="2188" spans="1:3">
      <c r="A2188" t="s">
        <v>9494</v>
      </c>
      <c r="B2188" t="s">
        <v>9495</v>
      </c>
      <c r="C2188" t="str">
        <f t="shared" si="34"/>
        <v>IELongford</v>
      </c>
    </row>
    <row r="2189" spans="1:3">
      <c r="A2189" t="s">
        <v>9494</v>
      </c>
      <c r="B2189" t="s">
        <v>9496</v>
      </c>
      <c r="C2189" t="str">
        <f t="shared" si="34"/>
        <v>IEAn Longfort</v>
      </c>
    </row>
    <row r="2190" spans="1:3">
      <c r="A2190" t="s">
        <v>9497</v>
      </c>
      <c r="B2190" t="s">
        <v>9498</v>
      </c>
      <c r="C2190" t="str">
        <f t="shared" si="34"/>
        <v>IELouth</v>
      </c>
    </row>
    <row r="2191" spans="1:3">
      <c r="A2191" t="s">
        <v>9497</v>
      </c>
      <c r="B2191" t="s">
        <v>9499</v>
      </c>
      <c r="C2191" t="str">
        <f t="shared" si="34"/>
        <v>IELú</v>
      </c>
    </row>
    <row r="2192" spans="1:3">
      <c r="A2192" t="s">
        <v>9500</v>
      </c>
      <c r="B2192" t="s">
        <v>9501</v>
      </c>
      <c r="C2192" t="str">
        <f t="shared" si="34"/>
        <v>IELaois</v>
      </c>
    </row>
    <row r="2193" spans="1:3">
      <c r="A2193" t="s">
        <v>9500</v>
      </c>
      <c r="B2193" t="s">
        <v>9501</v>
      </c>
      <c r="C2193" t="str">
        <f t="shared" si="34"/>
        <v>IELaois</v>
      </c>
    </row>
    <row r="2194" spans="1:3">
      <c r="A2194" t="s">
        <v>9502</v>
      </c>
      <c r="B2194" t="s">
        <v>9503</v>
      </c>
      <c r="C2194" t="str">
        <f t="shared" si="34"/>
        <v>IEMeath</v>
      </c>
    </row>
    <row r="2195" spans="1:3">
      <c r="A2195" t="s">
        <v>9502</v>
      </c>
      <c r="B2195" t="s">
        <v>9504</v>
      </c>
      <c r="C2195" t="str">
        <f t="shared" si="34"/>
        <v>IEAn Mhí</v>
      </c>
    </row>
    <row r="2196" spans="1:3">
      <c r="A2196" t="s">
        <v>9505</v>
      </c>
      <c r="B2196" t="s">
        <v>9506</v>
      </c>
      <c r="C2196" t="str">
        <f t="shared" si="34"/>
        <v>IEOffaly</v>
      </c>
    </row>
    <row r="2197" spans="1:3">
      <c r="A2197" t="s">
        <v>9505</v>
      </c>
      <c r="B2197" t="s">
        <v>9507</v>
      </c>
      <c r="C2197" t="str">
        <f t="shared" si="34"/>
        <v>IEUíbh Fhailí</v>
      </c>
    </row>
    <row r="2198" spans="1:3">
      <c r="A2198" t="s">
        <v>9508</v>
      </c>
      <c r="B2198" t="s">
        <v>9509</v>
      </c>
      <c r="C2198" t="str">
        <f t="shared" si="34"/>
        <v>IEWestmeath</v>
      </c>
    </row>
    <row r="2199" spans="1:3">
      <c r="A2199" t="s">
        <v>9508</v>
      </c>
      <c r="B2199" t="s">
        <v>9510</v>
      </c>
      <c r="C2199" t="str">
        <f t="shared" si="34"/>
        <v>IEAn Iarmhí</v>
      </c>
    </row>
    <row r="2200" spans="1:3">
      <c r="A2200" t="s">
        <v>9511</v>
      </c>
      <c r="B2200" t="s">
        <v>9512</v>
      </c>
      <c r="C2200" t="str">
        <f t="shared" si="34"/>
        <v>IEWicklow</v>
      </c>
    </row>
    <row r="2201" spans="1:3">
      <c r="A2201" t="s">
        <v>9511</v>
      </c>
      <c r="B2201" t="s">
        <v>9513</v>
      </c>
      <c r="C2201" t="str">
        <f t="shared" si="34"/>
        <v>IECill Mhantáin</v>
      </c>
    </row>
    <row r="2202" spans="1:3">
      <c r="A2202" t="s">
        <v>9514</v>
      </c>
      <c r="B2202" t="s">
        <v>9515</v>
      </c>
      <c r="C2202" t="str">
        <f t="shared" si="34"/>
        <v>IEWexford</v>
      </c>
    </row>
    <row r="2203" spans="1:3">
      <c r="A2203" t="s">
        <v>9514</v>
      </c>
      <c r="B2203" t="s">
        <v>9516</v>
      </c>
      <c r="C2203" t="str">
        <f t="shared" si="34"/>
        <v>IELoch Garman</v>
      </c>
    </row>
    <row r="2204" spans="1:3">
      <c r="A2204" t="s">
        <v>9517</v>
      </c>
      <c r="B2204" t="s">
        <v>9518</v>
      </c>
      <c r="C2204" t="str">
        <f t="shared" si="34"/>
        <v>IEMunster</v>
      </c>
    </row>
    <row r="2205" spans="1:3">
      <c r="A2205" t="s">
        <v>9517</v>
      </c>
      <c r="B2205" t="s">
        <v>9519</v>
      </c>
      <c r="C2205" t="str">
        <f t="shared" si="34"/>
        <v>IEAn Mhumhain</v>
      </c>
    </row>
    <row r="2206" spans="1:3">
      <c r="A2206" t="s">
        <v>9520</v>
      </c>
      <c r="B2206" t="s">
        <v>9521</v>
      </c>
      <c r="C2206" t="str">
        <f t="shared" si="34"/>
        <v>IEClare</v>
      </c>
    </row>
    <row r="2207" spans="1:3">
      <c r="A2207" t="s">
        <v>9520</v>
      </c>
      <c r="B2207" t="s">
        <v>9522</v>
      </c>
      <c r="C2207" t="str">
        <f t="shared" si="34"/>
        <v>IEAn Clár</v>
      </c>
    </row>
    <row r="2208" spans="1:3">
      <c r="A2208" t="s">
        <v>9523</v>
      </c>
      <c r="B2208" t="s">
        <v>9524</v>
      </c>
      <c r="C2208" t="str">
        <f t="shared" si="34"/>
        <v>IECork</v>
      </c>
    </row>
    <row r="2209" spans="1:3">
      <c r="A2209" t="s">
        <v>9523</v>
      </c>
      <c r="B2209" t="s">
        <v>9525</v>
      </c>
      <c r="C2209" t="str">
        <f t="shared" si="34"/>
        <v>IECorcaigh</v>
      </c>
    </row>
    <row r="2210" spans="1:3">
      <c r="A2210" t="s">
        <v>9526</v>
      </c>
      <c r="B2210" t="s">
        <v>9527</v>
      </c>
      <c r="C2210" t="str">
        <f t="shared" si="34"/>
        <v>IEKerry</v>
      </c>
    </row>
    <row r="2211" spans="1:3">
      <c r="A2211" t="s">
        <v>9526</v>
      </c>
      <c r="B2211" t="s">
        <v>9528</v>
      </c>
      <c r="C2211" t="str">
        <f t="shared" si="34"/>
        <v>IECiarraí</v>
      </c>
    </row>
    <row r="2212" spans="1:3">
      <c r="A2212" t="s">
        <v>9529</v>
      </c>
      <c r="B2212" t="s">
        <v>9530</v>
      </c>
      <c r="C2212" t="str">
        <f t="shared" si="34"/>
        <v>IELimerick</v>
      </c>
    </row>
    <row r="2213" spans="1:3">
      <c r="A2213" t="s">
        <v>9529</v>
      </c>
      <c r="B2213" t="s">
        <v>9531</v>
      </c>
      <c r="C2213" t="str">
        <f t="shared" si="34"/>
        <v>IELuimneach</v>
      </c>
    </row>
    <row r="2214" spans="1:3">
      <c r="A2214" t="s">
        <v>9532</v>
      </c>
      <c r="B2214" t="s">
        <v>9533</v>
      </c>
      <c r="C2214" t="str">
        <f t="shared" si="34"/>
        <v>IETipperary</v>
      </c>
    </row>
    <row r="2215" spans="1:3">
      <c r="A2215" t="s">
        <v>9532</v>
      </c>
      <c r="B2215" t="s">
        <v>9534</v>
      </c>
      <c r="C2215" t="str">
        <f t="shared" si="34"/>
        <v>IETiobraid Árann</v>
      </c>
    </row>
    <row r="2216" spans="1:3">
      <c r="A2216" t="s">
        <v>9535</v>
      </c>
      <c r="B2216" t="s">
        <v>9536</v>
      </c>
      <c r="C2216" t="str">
        <f t="shared" si="34"/>
        <v>IEWaterford</v>
      </c>
    </row>
    <row r="2217" spans="1:3">
      <c r="A2217" t="s">
        <v>9535</v>
      </c>
      <c r="B2217" t="s">
        <v>9537</v>
      </c>
      <c r="C2217" t="str">
        <f t="shared" si="34"/>
        <v>IEPort Láirge</v>
      </c>
    </row>
    <row r="2218" spans="1:3">
      <c r="A2218" t="s">
        <v>9538</v>
      </c>
      <c r="B2218" t="s">
        <v>9539</v>
      </c>
      <c r="C2218" t="str">
        <f t="shared" si="34"/>
        <v>IEUlster</v>
      </c>
    </row>
    <row r="2219" spans="1:3">
      <c r="A2219" t="s">
        <v>9538</v>
      </c>
      <c r="B2219" t="s">
        <v>9540</v>
      </c>
      <c r="C2219" t="str">
        <f t="shared" si="34"/>
        <v>IEUlaidh</v>
      </c>
    </row>
    <row r="2220" spans="1:3">
      <c r="A2220" t="s">
        <v>9541</v>
      </c>
      <c r="B2220" t="s">
        <v>9542</v>
      </c>
      <c r="C2220" t="str">
        <f t="shared" si="34"/>
        <v>IECavan</v>
      </c>
    </row>
    <row r="2221" spans="1:3">
      <c r="A2221" t="s">
        <v>9541</v>
      </c>
      <c r="B2221" t="s">
        <v>9543</v>
      </c>
      <c r="C2221" t="str">
        <f t="shared" si="34"/>
        <v>IEAn Cabhán</v>
      </c>
    </row>
    <row r="2222" spans="1:3">
      <c r="A2222" t="s">
        <v>9544</v>
      </c>
      <c r="B2222" t="s">
        <v>9545</v>
      </c>
      <c r="C2222" t="str">
        <f t="shared" si="34"/>
        <v>IEDonegal</v>
      </c>
    </row>
    <row r="2223" spans="1:3">
      <c r="A2223" t="s">
        <v>9544</v>
      </c>
      <c r="B2223" t="s">
        <v>9546</v>
      </c>
      <c r="C2223" t="str">
        <f t="shared" si="34"/>
        <v>IEDún na nGall</v>
      </c>
    </row>
    <row r="2224" spans="1:3">
      <c r="A2224" t="s">
        <v>9547</v>
      </c>
      <c r="B2224" t="s">
        <v>9548</v>
      </c>
      <c r="C2224" t="str">
        <f t="shared" si="34"/>
        <v>IEMonaghan</v>
      </c>
    </row>
    <row r="2225" spans="1:3">
      <c r="A2225" t="s">
        <v>9547</v>
      </c>
      <c r="B2225" t="s">
        <v>9549</v>
      </c>
      <c r="C2225" t="str">
        <f t="shared" si="34"/>
        <v>IEMuineachán</v>
      </c>
    </row>
    <row r="2226" spans="1:3">
      <c r="A2226" t="s">
        <v>9550</v>
      </c>
      <c r="B2226" t="s">
        <v>7920</v>
      </c>
      <c r="C2226" t="str">
        <f t="shared" si="34"/>
        <v>ILAl Janūbī</v>
      </c>
    </row>
    <row r="2227" spans="1:3">
      <c r="A2227" t="s">
        <v>9550</v>
      </c>
      <c r="B2227" t="s">
        <v>9551</v>
      </c>
      <c r="C2227" t="str">
        <f t="shared" si="34"/>
        <v>ILHaDarom</v>
      </c>
    </row>
    <row r="2228" spans="1:3">
      <c r="A2228" t="s">
        <v>9552</v>
      </c>
      <c r="B2228" t="s">
        <v>9553</v>
      </c>
      <c r="C2228" t="str">
        <f t="shared" si="34"/>
        <v>ILḨayfā</v>
      </c>
    </row>
    <row r="2229" spans="1:3">
      <c r="A2229" t="s">
        <v>9552</v>
      </c>
      <c r="B2229" t="s">
        <v>9554</v>
      </c>
      <c r="C2229" t="str">
        <f t="shared" si="34"/>
        <v>ILH̱efa</v>
      </c>
    </row>
    <row r="2230" spans="1:3">
      <c r="A2230" t="s">
        <v>9555</v>
      </c>
      <c r="B2230" t="s">
        <v>9556</v>
      </c>
      <c r="C2230" t="str">
        <f t="shared" si="34"/>
        <v>ILAl Quds</v>
      </c>
    </row>
    <row r="2231" spans="1:3">
      <c r="A2231" t="s">
        <v>9555</v>
      </c>
      <c r="B2231" t="s">
        <v>9557</v>
      </c>
      <c r="C2231" t="str">
        <f t="shared" si="34"/>
        <v>ILYerushalayim</v>
      </c>
    </row>
    <row r="2232" spans="1:3">
      <c r="A2232" t="s">
        <v>9558</v>
      </c>
      <c r="B2232" t="s">
        <v>7926</v>
      </c>
      <c r="C2232" t="str">
        <f t="shared" si="34"/>
        <v>ILAl Awsaţ</v>
      </c>
    </row>
    <row r="2233" spans="1:3">
      <c r="A2233" t="s">
        <v>9558</v>
      </c>
      <c r="B2233" t="s">
        <v>9559</v>
      </c>
      <c r="C2233" t="str">
        <f t="shared" si="34"/>
        <v>ILHaMerkaz</v>
      </c>
    </row>
    <row r="2234" spans="1:3">
      <c r="A2234" t="s">
        <v>9560</v>
      </c>
      <c r="B2234" t="s">
        <v>9561</v>
      </c>
      <c r="C2234" t="str">
        <f t="shared" si="34"/>
        <v>ILTall Abīb</v>
      </c>
    </row>
    <row r="2235" spans="1:3">
      <c r="A2235" t="s">
        <v>9560</v>
      </c>
      <c r="B2235" t="s">
        <v>9562</v>
      </c>
      <c r="C2235" t="str">
        <f t="shared" si="34"/>
        <v>ILTel Aviv</v>
      </c>
    </row>
    <row r="2236" spans="1:3">
      <c r="A2236" t="s">
        <v>9563</v>
      </c>
      <c r="B2236" t="s">
        <v>9564</v>
      </c>
      <c r="C2236" t="str">
        <f t="shared" si="34"/>
        <v>ILAsh Shamālī</v>
      </c>
    </row>
    <row r="2237" spans="1:3">
      <c r="A2237" t="s">
        <v>9563</v>
      </c>
      <c r="B2237" t="s">
        <v>9565</v>
      </c>
      <c r="C2237" t="str">
        <f t="shared" si="34"/>
        <v>ILHaTsafon</v>
      </c>
    </row>
    <row r="2238" spans="1:3">
      <c r="A2238" t="s">
        <v>9566</v>
      </c>
      <c r="B2238" t="s">
        <v>9567</v>
      </c>
      <c r="C2238" t="str">
        <f t="shared" si="34"/>
        <v>INAndaman and Nicobar Islands</v>
      </c>
    </row>
    <row r="2239" spans="1:3">
      <c r="A2239" t="s">
        <v>9568</v>
      </c>
      <c r="B2239" t="s">
        <v>9569</v>
      </c>
      <c r="C2239" t="str">
        <f t="shared" si="34"/>
        <v>INChandīgarh</v>
      </c>
    </row>
    <row r="2240" spans="1:3">
      <c r="A2240" t="s">
        <v>9570</v>
      </c>
      <c r="B2240" t="s">
        <v>9571</v>
      </c>
      <c r="C2240" t="str">
        <f t="shared" si="34"/>
        <v>INDādra and Nagar Haveli and Damān and Diu</v>
      </c>
    </row>
    <row r="2241" spans="1:3">
      <c r="A2241" t="s">
        <v>9572</v>
      </c>
      <c r="B2241" t="s">
        <v>1388</v>
      </c>
      <c r="C2241" t="str">
        <f t="shared" si="34"/>
        <v>INDelhi</v>
      </c>
    </row>
    <row r="2242" spans="1:3">
      <c r="A2242" t="s">
        <v>9573</v>
      </c>
      <c r="B2242" t="s">
        <v>9574</v>
      </c>
      <c r="C2242" t="str">
        <f t="shared" si="34"/>
        <v>INJammu and Kashmīr</v>
      </c>
    </row>
    <row r="2243" spans="1:3">
      <c r="A2243" t="s">
        <v>9575</v>
      </c>
      <c r="B2243" t="s">
        <v>9576</v>
      </c>
      <c r="C2243" t="str">
        <f t="shared" ref="C2243:C2306" si="35">LEFT(A2243,2)&amp;B2243</f>
        <v>INLadākh</v>
      </c>
    </row>
    <row r="2244" spans="1:3">
      <c r="A2244" t="s">
        <v>9577</v>
      </c>
      <c r="B2244" t="s">
        <v>9578</v>
      </c>
      <c r="C2244" t="str">
        <f t="shared" si="35"/>
        <v>INLakshadweep</v>
      </c>
    </row>
    <row r="2245" spans="1:3">
      <c r="A2245" t="s">
        <v>9579</v>
      </c>
      <c r="B2245" t="s">
        <v>9580</v>
      </c>
      <c r="C2245" t="str">
        <f t="shared" si="35"/>
        <v>INPuducherry</v>
      </c>
    </row>
    <row r="2246" spans="1:3">
      <c r="A2246" t="s">
        <v>9581</v>
      </c>
      <c r="B2246" t="s">
        <v>9582</v>
      </c>
      <c r="C2246" t="str">
        <f t="shared" si="35"/>
        <v>INAndhra Pradesh</v>
      </c>
    </row>
    <row r="2247" spans="1:3">
      <c r="A2247" t="s">
        <v>9583</v>
      </c>
      <c r="B2247" t="s">
        <v>9584</v>
      </c>
      <c r="C2247" t="str">
        <f t="shared" si="35"/>
        <v>INArunāchal Pradesh</v>
      </c>
    </row>
    <row r="2248" spans="1:3">
      <c r="A2248" t="s">
        <v>9585</v>
      </c>
      <c r="B2248" t="s">
        <v>9586</v>
      </c>
      <c r="C2248" t="str">
        <f t="shared" si="35"/>
        <v>INAssam</v>
      </c>
    </row>
    <row r="2249" spans="1:3">
      <c r="A2249" t="s">
        <v>9587</v>
      </c>
      <c r="B2249" t="s">
        <v>9588</v>
      </c>
      <c r="C2249" t="str">
        <f t="shared" si="35"/>
        <v>INBihār</v>
      </c>
    </row>
    <row r="2250" spans="1:3">
      <c r="A2250" t="s">
        <v>9589</v>
      </c>
      <c r="B2250" t="s">
        <v>1819</v>
      </c>
      <c r="C2250" t="str">
        <f t="shared" si="35"/>
        <v>INChhattīsgarh</v>
      </c>
    </row>
    <row r="2251" spans="1:3">
      <c r="A2251" t="s">
        <v>9590</v>
      </c>
      <c r="B2251" t="s">
        <v>9591</v>
      </c>
      <c r="C2251" t="str">
        <f t="shared" si="35"/>
        <v>INGoa</v>
      </c>
    </row>
    <row r="2252" spans="1:3">
      <c r="A2252" t="s">
        <v>9592</v>
      </c>
      <c r="B2252" t="s">
        <v>1344</v>
      </c>
      <c r="C2252" t="str">
        <f t="shared" si="35"/>
        <v>INGujarāt</v>
      </c>
    </row>
    <row r="2253" spans="1:3">
      <c r="A2253" t="s">
        <v>9593</v>
      </c>
      <c r="B2253" t="s">
        <v>1537</v>
      </c>
      <c r="C2253" t="str">
        <f t="shared" si="35"/>
        <v>INHimāchal Pradesh</v>
      </c>
    </row>
    <row r="2254" spans="1:3">
      <c r="A2254" t="s">
        <v>9594</v>
      </c>
      <c r="B2254" t="s">
        <v>1475</v>
      </c>
      <c r="C2254" t="str">
        <f t="shared" si="35"/>
        <v>INHaryāna</v>
      </c>
    </row>
    <row r="2255" spans="1:3">
      <c r="A2255" t="s">
        <v>9595</v>
      </c>
      <c r="B2255" t="s">
        <v>9596</v>
      </c>
      <c r="C2255" t="str">
        <f t="shared" si="35"/>
        <v>INJhārkhand</v>
      </c>
    </row>
    <row r="2256" spans="1:3">
      <c r="A2256" t="s">
        <v>9597</v>
      </c>
      <c r="B2256" t="s">
        <v>1260</v>
      </c>
      <c r="C2256" t="str">
        <f t="shared" si="35"/>
        <v>INKarnātaka</v>
      </c>
    </row>
    <row r="2257" spans="1:3">
      <c r="A2257" t="s">
        <v>9598</v>
      </c>
      <c r="B2257" t="s">
        <v>1285</v>
      </c>
      <c r="C2257" t="str">
        <f t="shared" si="35"/>
        <v>INKerala</v>
      </c>
    </row>
    <row r="2258" spans="1:3">
      <c r="A2258" t="s">
        <v>9599</v>
      </c>
      <c r="B2258" t="s">
        <v>1256</v>
      </c>
      <c r="C2258" t="str">
        <f t="shared" si="35"/>
        <v>INMahārāshtra</v>
      </c>
    </row>
    <row r="2259" spans="1:3">
      <c r="A2259" t="s">
        <v>9600</v>
      </c>
      <c r="B2259" t="s">
        <v>9601</v>
      </c>
      <c r="C2259" t="str">
        <f t="shared" si="35"/>
        <v>INMeghālaya</v>
      </c>
    </row>
    <row r="2260" spans="1:3">
      <c r="A2260" t="s">
        <v>9602</v>
      </c>
      <c r="B2260" t="s">
        <v>9603</v>
      </c>
      <c r="C2260" t="str">
        <f t="shared" si="35"/>
        <v>INManipur</v>
      </c>
    </row>
    <row r="2261" spans="1:3">
      <c r="A2261" t="s">
        <v>9604</v>
      </c>
      <c r="B2261" t="s">
        <v>9605</v>
      </c>
      <c r="C2261" t="str">
        <f t="shared" si="35"/>
        <v>INMadhya Pradesh</v>
      </c>
    </row>
    <row r="2262" spans="1:3">
      <c r="A2262" t="s">
        <v>9606</v>
      </c>
      <c r="B2262" t="s">
        <v>9607</v>
      </c>
      <c r="C2262" t="str">
        <f t="shared" si="35"/>
        <v>INMizoram</v>
      </c>
    </row>
    <row r="2263" spans="1:3">
      <c r="A2263" t="s">
        <v>9608</v>
      </c>
      <c r="B2263" t="s">
        <v>9609</v>
      </c>
      <c r="C2263" t="str">
        <f t="shared" si="35"/>
        <v>INNāgāland</v>
      </c>
    </row>
    <row r="2264" spans="1:3">
      <c r="A2264" t="s">
        <v>9610</v>
      </c>
      <c r="B2264" t="s">
        <v>9611</v>
      </c>
      <c r="C2264" t="str">
        <f t="shared" si="35"/>
        <v>INOdisha</v>
      </c>
    </row>
    <row r="2265" spans="1:3">
      <c r="A2265" t="s">
        <v>9612</v>
      </c>
      <c r="B2265" t="s">
        <v>9613</v>
      </c>
      <c r="C2265" t="str">
        <f t="shared" si="35"/>
        <v>INPunjab</v>
      </c>
    </row>
    <row r="2266" spans="1:3">
      <c r="A2266" t="s">
        <v>9614</v>
      </c>
      <c r="B2266" t="s">
        <v>9615</v>
      </c>
      <c r="C2266" t="str">
        <f t="shared" si="35"/>
        <v>INRājasthān</v>
      </c>
    </row>
    <row r="2267" spans="1:3">
      <c r="A2267" t="s">
        <v>9616</v>
      </c>
      <c r="B2267" t="s">
        <v>9617</v>
      </c>
      <c r="C2267" t="str">
        <f t="shared" si="35"/>
        <v>INSikkim</v>
      </c>
    </row>
    <row r="2268" spans="1:3">
      <c r="A2268" t="s">
        <v>9618</v>
      </c>
      <c r="B2268" t="s">
        <v>9619</v>
      </c>
      <c r="C2268" t="str">
        <f t="shared" si="35"/>
        <v>INTelangāna</v>
      </c>
    </row>
    <row r="2269" spans="1:3">
      <c r="A2269" t="s">
        <v>9620</v>
      </c>
      <c r="B2269" t="s">
        <v>1325</v>
      </c>
      <c r="C2269" t="str">
        <f t="shared" si="35"/>
        <v>INTamil Nādu</v>
      </c>
    </row>
    <row r="2270" spans="1:3">
      <c r="A2270" t="s">
        <v>9621</v>
      </c>
      <c r="B2270" t="s">
        <v>9622</v>
      </c>
      <c r="C2270" t="str">
        <f t="shared" si="35"/>
        <v>INTripura</v>
      </c>
    </row>
    <row r="2271" spans="1:3">
      <c r="A2271" t="s">
        <v>9623</v>
      </c>
      <c r="B2271" t="s">
        <v>9624</v>
      </c>
      <c r="C2271" t="str">
        <f t="shared" si="35"/>
        <v>INUttar Pradesh</v>
      </c>
    </row>
    <row r="2272" spans="1:3">
      <c r="A2272" t="s">
        <v>9625</v>
      </c>
      <c r="B2272" t="s">
        <v>1420</v>
      </c>
      <c r="C2272" t="str">
        <f t="shared" si="35"/>
        <v>INUttarākhand</v>
      </c>
    </row>
    <row r="2273" spans="1:3">
      <c r="A2273" t="s">
        <v>9626</v>
      </c>
      <c r="B2273" t="s">
        <v>9627</v>
      </c>
      <c r="C2273" t="str">
        <f t="shared" si="35"/>
        <v>INWest Bengal</v>
      </c>
    </row>
    <row r="2274" spans="1:3">
      <c r="A2274" t="s">
        <v>9628</v>
      </c>
      <c r="B2274" t="s">
        <v>9629</v>
      </c>
      <c r="C2274" t="str">
        <f t="shared" si="35"/>
        <v>IQAl Anbār</v>
      </c>
    </row>
    <row r="2275" spans="1:3">
      <c r="A2275" t="s">
        <v>9630</v>
      </c>
      <c r="B2275" t="s">
        <v>9631</v>
      </c>
      <c r="C2275" t="str">
        <f t="shared" si="35"/>
        <v>IQArbīl</v>
      </c>
    </row>
    <row r="2276" spans="1:3">
      <c r="A2276" t="s">
        <v>9630</v>
      </c>
      <c r="B2276" t="s">
        <v>9632</v>
      </c>
      <c r="C2276" t="str">
        <f t="shared" si="35"/>
        <v>IQHewlêr</v>
      </c>
    </row>
    <row r="2277" spans="1:3">
      <c r="A2277" t="s">
        <v>9633</v>
      </c>
      <c r="B2277" t="s">
        <v>9634</v>
      </c>
      <c r="C2277" t="str">
        <f t="shared" si="35"/>
        <v>IQAl Başrah</v>
      </c>
    </row>
    <row r="2278" spans="1:3">
      <c r="A2278" t="s">
        <v>9635</v>
      </c>
      <c r="B2278" t="s">
        <v>9636</v>
      </c>
      <c r="C2278" t="str">
        <f t="shared" si="35"/>
        <v>IQBābil</v>
      </c>
    </row>
    <row r="2279" spans="1:3">
      <c r="A2279" t="s">
        <v>9637</v>
      </c>
      <c r="B2279" t="s">
        <v>9638</v>
      </c>
      <c r="C2279" t="str">
        <f t="shared" si="35"/>
        <v>IQBaghdād</v>
      </c>
    </row>
    <row r="2280" spans="1:3">
      <c r="A2280" t="s">
        <v>9639</v>
      </c>
      <c r="B2280" t="s">
        <v>9640</v>
      </c>
      <c r="C2280" t="str">
        <f t="shared" si="35"/>
        <v>IQDahūk</v>
      </c>
    </row>
    <row r="2281" spans="1:3">
      <c r="A2281" t="s">
        <v>9639</v>
      </c>
      <c r="B2281" t="s">
        <v>9641</v>
      </c>
      <c r="C2281" t="str">
        <f t="shared" si="35"/>
        <v>IQDihok</v>
      </c>
    </row>
    <row r="2282" spans="1:3">
      <c r="A2282" t="s">
        <v>9642</v>
      </c>
      <c r="B2282" t="s">
        <v>9643</v>
      </c>
      <c r="C2282" t="str">
        <f t="shared" si="35"/>
        <v>IQDiyālá</v>
      </c>
    </row>
    <row r="2283" spans="1:3">
      <c r="A2283" t="s">
        <v>9644</v>
      </c>
      <c r="B2283" t="s">
        <v>9645</v>
      </c>
      <c r="C2283" t="str">
        <f t="shared" si="35"/>
        <v>IQDhī Qār</v>
      </c>
    </row>
    <row r="2284" spans="1:3">
      <c r="A2284" t="s">
        <v>9646</v>
      </c>
      <c r="B2284" t="s">
        <v>9647</v>
      </c>
      <c r="C2284" t="str">
        <f t="shared" si="35"/>
        <v>IQKarbalā’</v>
      </c>
    </row>
    <row r="2285" spans="1:3">
      <c r="A2285" t="s">
        <v>9648</v>
      </c>
      <c r="B2285" t="s">
        <v>9649</v>
      </c>
      <c r="C2285" t="str">
        <f t="shared" si="35"/>
        <v>IQKirkūk</v>
      </c>
    </row>
    <row r="2286" spans="1:3">
      <c r="A2286" t="s">
        <v>9650</v>
      </c>
      <c r="B2286" t="s">
        <v>9651</v>
      </c>
      <c r="C2286" t="str">
        <f t="shared" si="35"/>
        <v>IQMaysān</v>
      </c>
    </row>
    <row r="2287" spans="1:3">
      <c r="A2287" t="s">
        <v>9652</v>
      </c>
      <c r="B2287" t="s">
        <v>9653</v>
      </c>
      <c r="C2287" t="str">
        <f t="shared" si="35"/>
        <v>IQAl Muthanná</v>
      </c>
    </row>
    <row r="2288" spans="1:3">
      <c r="A2288" t="s">
        <v>9654</v>
      </c>
      <c r="B2288" t="s">
        <v>9655</v>
      </c>
      <c r="C2288" t="str">
        <f t="shared" si="35"/>
        <v>IQAn Najaf</v>
      </c>
    </row>
    <row r="2289" spans="1:3">
      <c r="A2289" t="s">
        <v>9656</v>
      </c>
      <c r="B2289" t="s">
        <v>9657</v>
      </c>
      <c r="C2289" t="str">
        <f t="shared" si="35"/>
        <v>IQNīnawá</v>
      </c>
    </row>
    <row r="2290" spans="1:3">
      <c r="A2290" t="s">
        <v>9658</v>
      </c>
      <c r="B2290" t="s">
        <v>9659</v>
      </c>
      <c r="C2290" t="str">
        <f t="shared" si="35"/>
        <v>IQAl Qādisīyah</v>
      </c>
    </row>
    <row r="2291" spans="1:3">
      <c r="A2291" t="s">
        <v>9660</v>
      </c>
      <c r="B2291" t="s">
        <v>9661</v>
      </c>
      <c r="C2291" t="str">
        <f t="shared" si="35"/>
        <v>IQŞalāḩ ad Dīn</v>
      </c>
    </row>
    <row r="2292" spans="1:3">
      <c r="A2292" t="s">
        <v>9662</v>
      </c>
      <c r="B2292" t="s">
        <v>9663</v>
      </c>
      <c r="C2292" t="str">
        <f t="shared" si="35"/>
        <v>IQAs Sulaymānīyah</v>
      </c>
    </row>
    <row r="2293" spans="1:3">
      <c r="A2293" t="s">
        <v>9662</v>
      </c>
      <c r="B2293" t="s">
        <v>9664</v>
      </c>
      <c r="C2293" t="str">
        <f t="shared" si="35"/>
        <v>IQSlêmanî</v>
      </c>
    </row>
    <row r="2294" spans="1:3">
      <c r="A2294" t="s">
        <v>9665</v>
      </c>
      <c r="B2294" t="s">
        <v>9666</v>
      </c>
      <c r="C2294" t="str">
        <f t="shared" si="35"/>
        <v>IQWāsiţ</v>
      </c>
    </row>
    <row r="2295" spans="1:3">
      <c r="A2295" t="s">
        <v>9667</v>
      </c>
      <c r="B2295" t="s">
        <v>9668</v>
      </c>
      <c r="C2295" t="str">
        <f t="shared" si="35"/>
        <v>IRĀz̄ārbāyjān-e Shārqī</v>
      </c>
    </row>
    <row r="2296" spans="1:3">
      <c r="A2296" t="s">
        <v>9669</v>
      </c>
      <c r="B2296" t="s">
        <v>9670</v>
      </c>
      <c r="C2296" t="str">
        <f t="shared" si="35"/>
        <v>IRĀz̄ārbāyjān-e Ghārbī</v>
      </c>
    </row>
    <row r="2297" spans="1:3">
      <c r="A2297" t="s">
        <v>9671</v>
      </c>
      <c r="B2297" t="s">
        <v>9672</v>
      </c>
      <c r="C2297" t="str">
        <f t="shared" si="35"/>
        <v>IRArdabīl</v>
      </c>
    </row>
    <row r="2298" spans="1:3">
      <c r="A2298" t="s">
        <v>9673</v>
      </c>
      <c r="B2298" t="s">
        <v>9674</v>
      </c>
      <c r="C2298" t="str">
        <f t="shared" si="35"/>
        <v>IREşfahān</v>
      </c>
    </row>
    <row r="2299" spans="1:3">
      <c r="A2299" t="s">
        <v>9675</v>
      </c>
      <c r="B2299" t="s">
        <v>9676</v>
      </c>
      <c r="C2299" t="str">
        <f t="shared" si="35"/>
        <v>IRĪlām</v>
      </c>
    </row>
    <row r="2300" spans="1:3">
      <c r="A2300" t="s">
        <v>9677</v>
      </c>
      <c r="B2300" t="s">
        <v>9678</v>
      </c>
      <c r="C2300" t="str">
        <f t="shared" si="35"/>
        <v>IRBūshehr</v>
      </c>
    </row>
    <row r="2301" spans="1:3">
      <c r="A2301" t="s">
        <v>9679</v>
      </c>
      <c r="B2301" t="s">
        <v>9680</v>
      </c>
      <c r="C2301" t="str">
        <f t="shared" si="35"/>
        <v>IRTehrān</v>
      </c>
    </row>
    <row r="2302" spans="1:3">
      <c r="A2302" t="s">
        <v>9681</v>
      </c>
      <c r="B2302" t="s">
        <v>9682</v>
      </c>
      <c r="C2302" t="str">
        <f t="shared" si="35"/>
        <v>IRChahār Maḩāl va Bakhtīārī</v>
      </c>
    </row>
    <row r="2303" spans="1:3">
      <c r="A2303" t="s">
        <v>9683</v>
      </c>
      <c r="B2303" t="s">
        <v>9684</v>
      </c>
      <c r="C2303" t="str">
        <f t="shared" si="35"/>
        <v>IRKhūzestān</v>
      </c>
    </row>
    <row r="2304" spans="1:3">
      <c r="A2304" t="s">
        <v>9685</v>
      </c>
      <c r="B2304" t="s">
        <v>9686</v>
      </c>
      <c r="C2304" t="str">
        <f t="shared" si="35"/>
        <v>IRZanjān</v>
      </c>
    </row>
    <row r="2305" spans="1:3">
      <c r="A2305" t="s">
        <v>9687</v>
      </c>
      <c r="B2305" t="s">
        <v>9688</v>
      </c>
      <c r="C2305" t="str">
        <f t="shared" si="35"/>
        <v>IRSemnān</v>
      </c>
    </row>
    <row r="2306" spans="1:3">
      <c r="A2306" t="s">
        <v>9689</v>
      </c>
      <c r="B2306" t="s">
        <v>9690</v>
      </c>
      <c r="C2306" t="str">
        <f t="shared" si="35"/>
        <v>IRSīstān va Balūchestān</v>
      </c>
    </row>
    <row r="2307" spans="1:3">
      <c r="A2307" t="s">
        <v>9691</v>
      </c>
      <c r="B2307" t="s">
        <v>9692</v>
      </c>
      <c r="C2307" t="str">
        <f t="shared" ref="C2307:C2370" si="36">LEFT(A2307,2)&amp;B2307</f>
        <v>IRFārs</v>
      </c>
    </row>
    <row r="2308" spans="1:3">
      <c r="A2308" t="s">
        <v>9693</v>
      </c>
      <c r="B2308" t="s">
        <v>9694</v>
      </c>
      <c r="C2308" t="str">
        <f t="shared" si="36"/>
        <v>IRKermān</v>
      </c>
    </row>
    <row r="2309" spans="1:3">
      <c r="A2309" t="s">
        <v>9695</v>
      </c>
      <c r="B2309" t="s">
        <v>9696</v>
      </c>
      <c r="C2309" t="str">
        <f t="shared" si="36"/>
        <v>IRKordestān</v>
      </c>
    </row>
    <row r="2310" spans="1:3">
      <c r="A2310" t="s">
        <v>9697</v>
      </c>
      <c r="B2310" t="s">
        <v>9698</v>
      </c>
      <c r="C2310" t="str">
        <f t="shared" si="36"/>
        <v>IRKermānshāh</v>
      </c>
    </row>
    <row r="2311" spans="1:3">
      <c r="A2311" t="s">
        <v>9699</v>
      </c>
      <c r="B2311" t="s">
        <v>9700</v>
      </c>
      <c r="C2311" t="str">
        <f t="shared" si="36"/>
        <v>IRKohgīlūyeh va Bowyer Aḩmad</v>
      </c>
    </row>
    <row r="2312" spans="1:3">
      <c r="A2312" t="s">
        <v>9701</v>
      </c>
      <c r="B2312" t="s">
        <v>9702</v>
      </c>
      <c r="C2312" t="str">
        <f t="shared" si="36"/>
        <v>IRGīlān</v>
      </c>
    </row>
    <row r="2313" spans="1:3">
      <c r="A2313" t="s">
        <v>9703</v>
      </c>
      <c r="B2313" t="s">
        <v>9704</v>
      </c>
      <c r="C2313" t="str">
        <f t="shared" si="36"/>
        <v>IRLorestān</v>
      </c>
    </row>
    <row r="2314" spans="1:3">
      <c r="A2314" t="s">
        <v>9705</v>
      </c>
      <c r="B2314" t="s">
        <v>9706</v>
      </c>
      <c r="C2314" t="str">
        <f t="shared" si="36"/>
        <v>IRMāzandarān</v>
      </c>
    </row>
    <row r="2315" spans="1:3">
      <c r="A2315" t="s">
        <v>9707</v>
      </c>
      <c r="B2315" t="s">
        <v>9708</v>
      </c>
      <c r="C2315" t="str">
        <f t="shared" si="36"/>
        <v>IRMarkazī</v>
      </c>
    </row>
    <row r="2316" spans="1:3">
      <c r="A2316" t="s">
        <v>9709</v>
      </c>
      <c r="B2316" t="s">
        <v>9710</v>
      </c>
      <c r="C2316" t="str">
        <f t="shared" si="36"/>
        <v>IRHormozgān</v>
      </c>
    </row>
    <row r="2317" spans="1:3">
      <c r="A2317" t="s">
        <v>9711</v>
      </c>
      <c r="B2317" t="s">
        <v>9712</v>
      </c>
      <c r="C2317" t="str">
        <f t="shared" si="36"/>
        <v>IRHamadān</v>
      </c>
    </row>
    <row r="2318" spans="1:3">
      <c r="A2318" t="s">
        <v>9713</v>
      </c>
      <c r="B2318" t="s">
        <v>9714</v>
      </c>
      <c r="C2318" t="str">
        <f t="shared" si="36"/>
        <v>IRYazd</v>
      </c>
    </row>
    <row r="2319" spans="1:3">
      <c r="A2319" t="s">
        <v>9715</v>
      </c>
      <c r="B2319" t="s">
        <v>9716</v>
      </c>
      <c r="C2319" t="str">
        <f t="shared" si="36"/>
        <v>IRQom</v>
      </c>
    </row>
    <row r="2320" spans="1:3">
      <c r="A2320" t="s">
        <v>9717</v>
      </c>
      <c r="B2320" t="s">
        <v>9718</v>
      </c>
      <c r="C2320" t="str">
        <f t="shared" si="36"/>
        <v>IRGolestān</v>
      </c>
    </row>
    <row r="2321" spans="1:3">
      <c r="A2321" t="s">
        <v>9719</v>
      </c>
      <c r="B2321" t="s">
        <v>9720</v>
      </c>
      <c r="C2321" t="str">
        <f t="shared" si="36"/>
        <v>IRQazvīn</v>
      </c>
    </row>
    <row r="2322" spans="1:3">
      <c r="A2322" t="s">
        <v>9721</v>
      </c>
      <c r="B2322" t="s">
        <v>9722</v>
      </c>
      <c r="C2322" t="str">
        <f t="shared" si="36"/>
        <v>IRKhorāsān-e Jonūbī</v>
      </c>
    </row>
    <row r="2323" spans="1:3">
      <c r="A2323" t="s">
        <v>9723</v>
      </c>
      <c r="B2323" t="s">
        <v>9724</v>
      </c>
      <c r="C2323" t="str">
        <f t="shared" si="36"/>
        <v>IRKhorāsān-e Raẕavī</v>
      </c>
    </row>
    <row r="2324" spans="1:3">
      <c r="A2324" t="s">
        <v>9725</v>
      </c>
      <c r="B2324" t="s">
        <v>9726</v>
      </c>
      <c r="C2324" t="str">
        <f t="shared" si="36"/>
        <v>IRKhorāsān-e Shomālī</v>
      </c>
    </row>
    <row r="2325" spans="1:3">
      <c r="A2325" t="s">
        <v>9727</v>
      </c>
      <c r="B2325" t="s">
        <v>9728</v>
      </c>
      <c r="C2325" t="str">
        <f t="shared" si="36"/>
        <v>IRAlborz</v>
      </c>
    </row>
    <row r="2326" spans="1:3">
      <c r="A2326" t="s">
        <v>9729</v>
      </c>
      <c r="B2326" t="s">
        <v>9730</v>
      </c>
      <c r="C2326" t="str">
        <f t="shared" si="36"/>
        <v>ISHöfuðborgarsvæði</v>
      </c>
    </row>
    <row r="2327" spans="1:3">
      <c r="A2327" t="s">
        <v>9731</v>
      </c>
      <c r="B2327" t="s">
        <v>9732</v>
      </c>
      <c r="C2327" t="str">
        <f t="shared" si="36"/>
        <v>ISSuðurnes</v>
      </c>
    </row>
    <row r="2328" spans="1:3">
      <c r="A2328" t="s">
        <v>9733</v>
      </c>
      <c r="B2328" t="s">
        <v>9734</v>
      </c>
      <c r="C2328" t="str">
        <f t="shared" si="36"/>
        <v>ISVesturland</v>
      </c>
    </row>
    <row r="2329" spans="1:3">
      <c r="A2329" t="s">
        <v>9735</v>
      </c>
      <c r="B2329" t="s">
        <v>9736</v>
      </c>
      <c r="C2329" t="str">
        <f t="shared" si="36"/>
        <v>ISVestfirðir</v>
      </c>
    </row>
    <row r="2330" spans="1:3">
      <c r="A2330" t="s">
        <v>9737</v>
      </c>
      <c r="B2330" t="s">
        <v>9738</v>
      </c>
      <c r="C2330" t="str">
        <f t="shared" si="36"/>
        <v>ISNorðurland vestra</v>
      </c>
    </row>
    <row r="2331" spans="1:3">
      <c r="A2331" t="s">
        <v>9739</v>
      </c>
      <c r="B2331" t="s">
        <v>9740</v>
      </c>
      <c r="C2331" t="str">
        <f t="shared" si="36"/>
        <v>ISNorðurland eystra</v>
      </c>
    </row>
    <row r="2332" spans="1:3">
      <c r="A2332" t="s">
        <v>9741</v>
      </c>
      <c r="B2332" t="s">
        <v>9742</v>
      </c>
      <c r="C2332" t="str">
        <f t="shared" si="36"/>
        <v>ISAusturland</v>
      </c>
    </row>
    <row r="2333" spans="1:3">
      <c r="A2333" t="s">
        <v>9743</v>
      </c>
      <c r="B2333" t="s">
        <v>9744</v>
      </c>
      <c r="C2333" t="str">
        <f t="shared" si="36"/>
        <v>ISSuðurland</v>
      </c>
    </row>
    <row r="2334" spans="1:3">
      <c r="A2334" t="s">
        <v>9745</v>
      </c>
      <c r="B2334" t="s">
        <v>9746</v>
      </c>
      <c r="C2334" t="str">
        <f t="shared" si="36"/>
        <v>ITPiemonte</v>
      </c>
    </row>
    <row r="2335" spans="1:3">
      <c r="A2335" t="s">
        <v>9747</v>
      </c>
      <c r="B2335" t="s">
        <v>9748</v>
      </c>
      <c r="C2335" t="str">
        <f t="shared" si="36"/>
        <v>ITAlessandria</v>
      </c>
    </row>
    <row r="2336" spans="1:3">
      <c r="A2336" t="s">
        <v>9749</v>
      </c>
      <c r="B2336" t="s">
        <v>9750</v>
      </c>
      <c r="C2336" t="str">
        <f t="shared" si="36"/>
        <v>ITAsti</v>
      </c>
    </row>
    <row r="2337" spans="1:3">
      <c r="A2337" t="s">
        <v>9751</v>
      </c>
      <c r="B2337" t="s">
        <v>9752</v>
      </c>
      <c r="C2337" t="str">
        <f t="shared" si="36"/>
        <v>ITBiella</v>
      </c>
    </row>
    <row r="2338" spans="1:3">
      <c r="A2338" t="s">
        <v>9753</v>
      </c>
      <c r="B2338" t="s">
        <v>9754</v>
      </c>
      <c r="C2338" t="str">
        <f t="shared" si="36"/>
        <v>ITCuneo</v>
      </c>
    </row>
    <row r="2339" spans="1:3">
      <c r="A2339" t="s">
        <v>9755</v>
      </c>
      <c r="B2339" t="s">
        <v>9756</v>
      </c>
      <c r="C2339" t="str">
        <f t="shared" si="36"/>
        <v>ITNovara</v>
      </c>
    </row>
    <row r="2340" spans="1:3">
      <c r="A2340" t="s">
        <v>9757</v>
      </c>
      <c r="B2340" t="s">
        <v>9758</v>
      </c>
      <c r="C2340" t="str">
        <f t="shared" si="36"/>
        <v>ITVerbano-Cusio-Ossola</v>
      </c>
    </row>
    <row r="2341" spans="1:3">
      <c r="A2341" t="s">
        <v>9759</v>
      </c>
      <c r="B2341" t="s">
        <v>9760</v>
      </c>
      <c r="C2341" t="str">
        <f t="shared" si="36"/>
        <v>ITVercelli</v>
      </c>
    </row>
    <row r="2342" spans="1:3">
      <c r="A2342" t="s">
        <v>9761</v>
      </c>
      <c r="B2342" t="s">
        <v>9762</v>
      </c>
      <c r="C2342" t="str">
        <f t="shared" si="36"/>
        <v>ITTorino</v>
      </c>
    </row>
    <row r="2343" spans="1:3">
      <c r="A2343" t="s">
        <v>9763</v>
      </c>
      <c r="B2343" t="s">
        <v>1185</v>
      </c>
      <c r="C2343" t="str">
        <f t="shared" si="36"/>
        <v>ITLombardia</v>
      </c>
    </row>
    <row r="2344" spans="1:3">
      <c r="A2344" t="s">
        <v>9764</v>
      </c>
      <c r="B2344" t="s">
        <v>9765</v>
      </c>
      <c r="C2344" t="str">
        <f t="shared" si="36"/>
        <v>ITBergamo</v>
      </c>
    </row>
    <row r="2345" spans="1:3">
      <c r="A2345" t="s">
        <v>9766</v>
      </c>
      <c r="B2345" t="s">
        <v>9767</v>
      </c>
      <c r="C2345" t="str">
        <f t="shared" si="36"/>
        <v>ITBrescia</v>
      </c>
    </row>
    <row r="2346" spans="1:3">
      <c r="A2346" t="s">
        <v>9768</v>
      </c>
      <c r="B2346" t="s">
        <v>9769</v>
      </c>
      <c r="C2346" t="str">
        <f t="shared" si="36"/>
        <v>ITComo</v>
      </c>
    </row>
    <row r="2347" spans="1:3">
      <c r="A2347" t="s">
        <v>9770</v>
      </c>
      <c r="B2347" t="s">
        <v>9771</v>
      </c>
      <c r="C2347" t="str">
        <f t="shared" si="36"/>
        <v>ITCremona</v>
      </c>
    </row>
    <row r="2348" spans="1:3">
      <c r="A2348" t="s">
        <v>9772</v>
      </c>
      <c r="B2348" t="s">
        <v>9773</v>
      </c>
      <c r="C2348" t="str">
        <f t="shared" si="36"/>
        <v>ITLecco</v>
      </c>
    </row>
    <row r="2349" spans="1:3">
      <c r="A2349" t="s">
        <v>9774</v>
      </c>
      <c r="B2349" t="s">
        <v>9775</v>
      </c>
      <c r="C2349" t="str">
        <f t="shared" si="36"/>
        <v>ITLodi</v>
      </c>
    </row>
    <row r="2350" spans="1:3">
      <c r="A2350" t="s">
        <v>9776</v>
      </c>
      <c r="B2350" t="s">
        <v>9777</v>
      </c>
      <c r="C2350" t="str">
        <f t="shared" si="36"/>
        <v>ITMonza e Brianza</v>
      </c>
    </row>
    <row r="2351" spans="1:3">
      <c r="A2351" t="s">
        <v>9778</v>
      </c>
      <c r="B2351" t="s">
        <v>9779</v>
      </c>
      <c r="C2351" t="str">
        <f t="shared" si="36"/>
        <v>ITMantova</v>
      </c>
    </row>
    <row r="2352" spans="1:3">
      <c r="A2352" t="s">
        <v>9780</v>
      </c>
      <c r="B2352" t="s">
        <v>9781</v>
      </c>
      <c r="C2352" t="str">
        <f t="shared" si="36"/>
        <v>ITPavia</v>
      </c>
    </row>
    <row r="2353" spans="1:3">
      <c r="A2353" t="s">
        <v>9782</v>
      </c>
      <c r="B2353" t="s">
        <v>9783</v>
      </c>
      <c r="C2353" t="str">
        <f t="shared" si="36"/>
        <v>ITSondrio</v>
      </c>
    </row>
    <row r="2354" spans="1:3">
      <c r="A2354" t="s">
        <v>9784</v>
      </c>
      <c r="B2354" t="s">
        <v>9785</v>
      </c>
      <c r="C2354" t="str">
        <f t="shared" si="36"/>
        <v>ITVarese</v>
      </c>
    </row>
    <row r="2355" spans="1:3">
      <c r="A2355" t="s">
        <v>9786</v>
      </c>
      <c r="B2355" t="s">
        <v>9787</v>
      </c>
      <c r="C2355" t="str">
        <f t="shared" si="36"/>
        <v>ITMilano</v>
      </c>
    </row>
    <row r="2356" spans="1:3">
      <c r="A2356" t="s">
        <v>9788</v>
      </c>
      <c r="B2356" t="s">
        <v>9789</v>
      </c>
      <c r="C2356" t="str">
        <f t="shared" si="36"/>
        <v>ITVeneto</v>
      </c>
    </row>
    <row r="2357" spans="1:3">
      <c r="A2357" t="s">
        <v>9790</v>
      </c>
      <c r="B2357" t="s">
        <v>9791</v>
      </c>
      <c r="C2357" t="str">
        <f t="shared" si="36"/>
        <v>ITBelluno</v>
      </c>
    </row>
    <row r="2358" spans="1:3">
      <c r="A2358" t="s">
        <v>9792</v>
      </c>
      <c r="B2358" t="s">
        <v>9793</v>
      </c>
      <c r="C2358" t="str">
        <f t="shared" si="36"/>
        <v>ITPadova</v>
      </c>
    </row>
    <row r="2359" spans="1:3">
      <c r="A2359" t="s">
        <v>9794</v>
      </c>
      <c r="B2359" t="s">
        <v>9795</v>
      </c>
      <c r="C2359" t="str">
        <f t="shared" si="36"/>
        <v>ITRovigo</v>
      </c>
    </row>
    <row r="2360" spans="1:3">
      <c r="A2360" t="s">
        <v>9796</v>
      </c>
      <c r="B2360" t="s">
        <v>9797</v>
      </c>
      <c r="C2360" t="str">
        <f t="shared" si="36"/>
        <v>ITTreviso</v>
      </c>
    </row>
    <row r="2361" spans="1:3">
      <c r="A2361" t="s">
        <v>9798</v>
      </c>
      <c r="B2361" t="s">
        <v>9799</v>
      </c>
      <c r="C2361" t="str">
        <f t="shared" si="36"/>
        <v>ITVicenza</v>
      </c>
    </row>
    <row r="2362" spans="1:3">
      <c r="A2362" t="s">
        <v>9800</v>
      </c>
      <c r="B2362" t="s">
        <v>9801</v>
      </c>
      <c r="C2362" t="str">
        <f t="shared" si="36"/>
        <v>ITVerona</v>
      </c>
    </row>
    <row r="2363" spans="1:3">
      <c r="A2363" t="s">
        <v>9802</v>
      </c>
      <c r="B2363" t="s">
        <v>9803</v>
      </c>
      <c r="C2363" t="str">
        <f t="shared" si="36"/>
        <v>ITVenezia</v>
      </c>
    </row>
    <row r="2364" spans="1:3">
      <c r="A2364" t="s">
        <v>9804</v>
      </c>
      <c r="B2364" t="s">
        <v>9805</v>
      </c>
      <c r="C2364" t="str">
        <f t="shared" si="36"/>
        <v>ITLiguria</v>
      </c>
    </row>
    <row r="2365" spans="1:3">
      <c r="A2365" t="s">
        <v>9806</v>
      </c>
      <c r="B2365" t="s">
        <v>9807</v>
      </c>
      <c r="C2365" t="str">
        <f t="shared" si="36"/>
        <v>ITImperia</v>
      </c>
    </row>
    <row r="2366" spans="1:3">
      <c r="A2366" t="s">
        <v>9808</v>
      </c>
      <c r="B2366" t="s">
        <v>9809</v>
      </c>
      <c r="C2366" t="str">
        <f t="shared" si="36"/>
        <v>ITLa Spezia</v>
      </c>
    </row>
    <row r="2367" spans="1:3">
      <c r="A2367" t="s">
        <v>9810</v>
      </c>
      <c r="B2367" t="s">
        <v>9811</v>
      </c>
      <c r="C2367" t="str">
        <f t="shared" si="36"/>
        <v>ITSavona</v>
      </c>
    </row>
    <row r="2368" spans="1:3">
      <c r="A2368" t="s">
        <v>9812</v>
      </c>
      <c r="B2368" t="s">
        <v>9813</v>
      </c>
      <c r="C2368" t="str">
        <f t="shared" si="36"/>
        <v>ITGenova</v>
      </c>
    </row>
    <row r="2369" spans="1:3">
      <c r="A2369" t="s">
        <v>9814</v>
      </c>
      <c r="B2369" t="s">
        <v>9815</v>
      </c>
      <c r="C2369" t="str">
        <f t="shared" si="36"/>
        <v>ITEmilia-Romagna</v>
      </c>
    </row>
    <row r="2370" spans="1:3">
      <c r="A2370" t="s">
        <v>9816</v>
      </c>
      <c r="B2370" t="s">
        <v>9817</v>
      </c>
      <c r="C2370" t="str">
        <f t="shared" si="36"/>
        <v>ITForlì-Cesena</v>
      </c>
    </row>
    <row r="2371" spans="1:3">
      <c r="A2371" t="s">
        <v>9818</v>
      </c>
      <c r="B2371" t="s">
        <v>9819</v>
      </c>
      <c r="C2371" t="str">
        <f t="shared" ref="C2371:C2434" si="37">LEFT(A2371,2)&amp;B2371</f>
        <v>ITFerrara</v>
      </c>
    </row>
    <row r="2372" spans="1:3">
      <c r="A2372" t="s">
        <v>9820</v>
      </c>
      <c r="B2372" t="s">
        <v>9821</v>
      </c>
      <c r="C2372" t="str">
        <f t="shared" si="37"/>
        <v>ITModena</v>
      </c>
    </row>
    <row r="2373" spans="1:3">
      <c r="A2373" t="s">
        <v>9822</v>
      </c>
      <c r="B2373" t="s">
        <v>9823</v>
      </c>
      <c r="C2373" t="str">
        <f t="shared" si="37"/>
        <v>ITPiacenza</v>
      </c>
    </row>
    <row r="2374" spans="1:3">
      <c r="A2374" t="s">
        <v>9824</v>
      </c>
      <c r="B2374" t="s">
        <v>9825</v>
      </c>
      <c r="C2374" t="str">
        <f t="shared" si="37"/>
        <v>ITParma</v>
      </c>
    </row>
    <row r="2375" spans="1:3">
      <c r="A2375" t="s">
        <v>9826</v>
      </c>
      <c r="B2375" t="s">
        <v>9827</v>
      </c>
      <c r="C2375" t="str">
        <f t="shared" si="37"/>
        <v>ITRavenna</v>
      </c>
    </row>
    <row r="2376" spans="1:3">
      <c r="A2376" t="s">
        <v>9828</v>
      </c>
      <c r="B2376" t="s">
        <v>9829</v>
      </c>
      <c r="C2376" t="str">
        <f t="shared" si="37"/>
        <v>ITReggio Emilia</v>
      </c>
    </row>
    <row r="2377" spans="1:3">
      <c r="A2377" t="s">
        <v>9830</v>
      </c>
      <c r="B2377" t="s">
        <v>9831</v>
      </c>
      <c r="C2377" t="str">
        <f t="shared" si="37"/>
        <v>ITRimini</v>
      </c>
    </row>
    <row r="2378" spans="1:3">
      <c r="A2378" t="s">
        <v>9832</v>
      </c>
      <c r="B2378" t="s">
        <v>9833</v>
      </c>
      <c r="C2378" t="str">
        <f t="shared" si="37"/>
        <v>ITBologna</v>
      </c>
    </row>
    <row r="2379" spans="1:3">
      <c r="A2379" t="s">
        <v>9834</v>
      </c>
      <c r="B2379" t="s">
        <v>1291</v>
      </c>
      <c r="C2379" t="str">
        <f t="shared" si="37"/>
        <v>ITToscana</v>
      </c>
    </row>
    <row r="2380" spans="1:3">
      <c r="A2380" t="s">
        <v>9835</v>
      </c>
      <c r="B2380" t="s">
        <v>1290</v>
      </c>
      <c r="C2380" t="str">
        <f t="shared" si="37"/>
        <v>ITArezzo</v>
      </c>
    </row>
    <row r="2381" spans="1:3">
      <c r="A2381" t="s">
        <v>9836</v>
      </c>
      <c r="B2381" t="s">
        <v>9837</v>
      </c>
      <c r="C2381" t="str">
        <f t="shared" si="37"/>
        <v>ITGrosseto</v>
      </c>
    </row>
    <row r="2382" spans="1:3">
      <c r="A2382" t="s">
        <v>9838</v>
      </c>
      <c r="B2382" t="s">
        <v>9839</v>
      </c>
      <c r="C2382" t="str">
        <f t="shared" si="37"/>
        <v>ITLivorno</v>
      </c>
    </row>
    <row r="2383" spans="1:3">
      <c r="A2383" t="s">
        <v>9840</v>
      </c>
      <c r="B2383" t="s">
        <v>9841</v>
      </c>
      <c r="C2383" t="str">
        <f t="shared" si="37"/>
        <v>ITLucca</v>
      </c>
    </row>
    <row r="2384" spans="1:3">
      <c r="A2384" t="s">
        <v>9842</v>
      </c>
      <c r="B2384" t="s">
        <v>9843</v>
      </c>
      <c r="C2384" t="str">
        <f t="shared" si="37"/>
        <v>ITMassa-Carrara</v>
      </c>
    </row>
    <row r="2385" spans="1:3">
      <c r="A2385" t="s">
        <v>9844</v>
      </c>
      <c r="B2385" t="s">
        <v>9845</v>
      </c>
      <c r="C2385" t="str">
        <f t="shared" si="37"/>
        <v>ITPisa</v>
      </c>
    </row>
    <row r="2386" spans="1:3">
      <c r="A2386" t="s">
        <v>9846</v>
      </c>
      <c r="B2386" t="s">
        <v>9847</v>
      </c>
      <c r="C2386" t="str">
        <f t="shared" si="37"/>
        <v>ITPrato</v>
      </c>
    </row>
    <row r="2387" spans="1:3">
      <c r="A2387" t="s">
        <v>9848</v>
      </c>
      <c r="B2387" t="s">
        <v>9849</v>
      </c>
      <c r="C2387" t="str">
        <f t="shared" si="37"/>
        <v>ITPistoia</v>
      </c>
    </row>
    <row r="2388" spans="1:3">
      <c r="A2388" t="s">
        <v>9850</v>
      </c>
      <c r="B2388" t="s">
        <v>9851</v>
      </c>
      <c r="C2388" t="str">
        <f t="shared" si="37"/>
        <v>ITSiena</v>
      </c>
    </row>
    <row r="2389" spans="1:3">
      <c r="A2389" t="s">
        <v>9852</v>
      </c>
      <c r="B2389" t="s">
        <v>9853</v>
      </c>
      <c r="C2389" t="str">
        <f t="shared" si="37"/>
        <v>ITFirenze</v>
      </c>
    </row>
    <row r="2390" spans="1:3">
      <c r="A2390" t="s">
        <v>9854</v>
      </c>
      <c r="B2390" t="s">
        <v>9855</v>
      </c>
      <c r="C2390" t="str">
        <f t="shared" si="37"/>
        <v>ITUmbria</v>
      </c>
    </row>
    <row r="2391" spans="1:3">
      <c r="A2391" t="s">
        <v>9856</v>
      </c>
      <c r="B2391" t="s">
        <v>9857</v>
      </c>
      <c r="C2391" t="str">
        <f t="shared" si="37"/>
        <v>ITPerugia</v>
      </c>
    </row>
    <row r="2392" spans="1:3">
      <c r="A2392" t="s">
        <v>9858</v>
      </c>
      <c r="B2392" t="s">
        <v>9859</v>
      </c>
      <c r="C2392" t="str">
        <f t="shared" si="37"/>
        <v>ITTerni</v>
      </c>
    </row>
    <row r="2393" spans="1:3">
      <c r="A2393" t="s">
        <v>9860</v>
      </c>
      <c r="B2393" t="s">
        <v>9861</v>
      </c>
      <c r="C2393" t="str">
        <f t="shared" si="37"/>
        <v>ITMarche</v>
      </c>
    </row>
    <row r="2394" spans="1:3">
      <c r="A2394" t="s">
        <v>9862</v>
      </c>
      <c r="B2394" t="s">
        <v>9863</v>
      </c>
      <c r="C2394" t="str">
        <f t="shared" si="37"/>
        <v>ITAncona</v>
      </c>
    </row>
    <row r="2395" spans="1:3">
      <c r="A2395" t="s">
        <v>9864</v>
      </c>
      <c r="B2395" t="s">
        <v>9865</v>
      </c>
      <c r="C2395" t="str">
        <f t="shared" si="37"/>
        <v>ITAscoli Piceno</v>
      </c>
    </row>
    <row r="2396" spans="1:3">
      <c r="A2396" t="s">
        <v>9866</v>
      </c>
      <c r="B2396" t="s">
        <v>9867</v>
      </c>
      <c r="C2396" t="str">
        <f t="shared" si="37"/>
        <v>ITFermo</v>
      </c>
    </row>
    <row r="2397" spans="1:3">
      <c r="A2397" t="s">
        <v>9868</v>
      </c>
      <c r="B2397" t="s">
        <v>9869</v>
      </c>
      <c r="C2397" t="str">
        <f t="shared" si="37"/>
        <v>ITMacerata</v>
      </c>
    </row>
    <row r="2398" spans="1:3">
      <c r="A2398" t="s">
        <v>9870</v>
      </c>
      <c r="B2398" t="s">
        <v>9871</v>
      </c>
      <c r="C2398" t="str">
        <f t="shared" si="37"/>
        <v>ITPesaro e Urbino</v>
      </c>
    </row>
    <row r="2399" spans="1:3">
      <c r="A2399" t="s">
        <v>9872</v>
      </c>
      <c r="B2399" t="s">
        <v>9873</v>
      </c>
      <c r="C2399" t="str">
        <f t="shared" si="37"/>
        <v>ITLazio</v>
      </c>
    </row>
    <row r="2400" spans="1:3">
      <c r="A2400" t="s">
        <v>9874</v>
      </c>
      <c r="B2400" t="s">
        <v>9875</v>
      </c>
      <c r="C2400" t="str">
        <f t="shared" si="37"/>
        <v>ITFrosinone</v>
      </c>
    </row>
    <row r="2401" spans="1:3">
      <c r="A2401" t="s">
        <v>9876</v>
      </c>
      <c r="B2401" t="s">
        <v>9877</v>
      </c>
      <c r="C2401" t="str">
        <f t="shared" si="37"/>
        <v>ITLatina</v>
      </c>
    </row>
    <row r="2402" spans="1:3">
      <c r="A2402" t="s">
        <v>9878</v>
      </c>
      <c r="B2402" t="s">
        <v>9879</v>
      </c>
      <c r="C2402" t="str">
        <f t="shared" si="37"/>
        <v>ITRieti</v>
      </c>
    </row>
    <row r="2403" spans="1:3">
      <c r="A2403" t="s">
        <v>9880</v>
      </c>
      <c r="B2403" t="s">
        <v>9881</v>
      </c>
      <c r="C2403" t="str">
        <f t="shared" si="37"/>
        <v>ITViterbo</v>
      </c>
    </row>
    <row r="2404" spans="1:3">
      <c r="A2404" t="s">
        <v>9882</v>
      </c>
      <c r="B2404" t="s">
        <v>9883</v>
      </c>
      <c r="C2404" t="str">
        <f t="shared" si="37"/>
        <v>ITRoma</v>
      </c>
    </row>
    <row r="2405" spans="1:3">
      <c r="A2405" t="s">
        <v>9884</v>
      </c>
      <c r="B2405" t="s">
        <v>9885</v>
      </c>
      <c r="C2405" t="str">
        <f t="shared" si="37"/>
        <v>ITAbruzzo</v>
      </c>
    </row>
    <row r="2406" spans="1:3">
      <c r="A2406" t="s">
        <v>9886</v>
      </c>
      <c r="B2406" t="s">
        <v>9887</v>
      </c>
      <c r="C2406" t="str">
        <f t="shared" si="37"/>
        <v>ITL'Aquila</v>
      </c>
    </row>
    <row r="2407" spans="1:3">
      <c r="A2407" t="s">
        <v>9888</v>
      </c>
      <c r="B2407" t="s">
        <v>9889</v>
      </c>
      <c r="C2407" t="str">
        <f t="shared" si="37"/>
        <v>ITChieti</v>
      </c>
    </row>
    <row r="2408" spans="1:3">
      <c r="A2408" t="s">
        <v>9890</v>
      </c>
      <c r="B2408" t="s">
        <v>9891</v>
      </c>
      <c r="C2408" t="str">
        <f t="shared" si="37"/>
        <v>ITPescara</v>
      </c>
    </row>
    <row r="2409" spans="1:3">
      <c r="A2409" t="s">
        <v>9892</v>
      </c>
      <c r="B2409" t="s">
        <v>9893</v>
      </c>
      <c r="C2409" t="str">
        <f t="shared" si="37"/>
        <v>ITTeramo</v>
      </c>
    </row>
    <row r="2410" spans="1:3">
      <c r="A2410" t="s">
        <v>9894</v>
      </c>
      <c r="B2410" t="s">
        <v>9895</v>
      </c>
      <c r="C2410" t="str">
        <f t="shared" si="37"/>
        <v>ITMolise</v>
      </c>
    </row>
    <row r="2411" spans="1:3">
      <c r="A2411" t="s">
        <v>9896</v>
      </c>
      <c r="B2411" t="s">
        <v>9897</v>
      </c>
      <c r="C2411" t="str">
        <f t="shared" si="37"/>
        <v>ITCampobasso</v>
      </c>
    </row>
    <row r="2412" spans="1:3">
      <c r="A2412" t="s">
        <v>9898</v>
      </c>
      <c r="B2412" t="s">
        <v>9899</v>
      </c>
      <c r="C2412" t="str">
        <f t="shared" si="37"/>
        <v>ITIsernia</v>
      </c>
    </row>
    <row r="2413" spans="1:3">
      <c r="A2413" t="s">
        <v>9900</v>
      </c>
      <c r="B2413" t="s">
        <v>9901</v>
      </c>
      <c r="C2413" t="str">
        <f t="shared" si="37"/>
        <v>ITCampania</v>
      </c>
    </row>
    <row r="2414" spans="1:3">
      <c r="A2414" t="s">
        <v>9902</v>
      </c>
      <c r="B2414" t="s">
        <v>9903</v>
      </c>
      <c r="C2414" t="str">
        <f t="shared" si="37"/>
        <v>ITAvellino</v>
      </c>
    </row>
    <row r="2415" spans="1:3">
      <c r="A2415" t="s">
        <v>9904</v>
      </c>
      <c r="B2415" t="s">
        <v>9905</v>
      </c>
      <c r="C2415" t="str">
        <f t="shared" si="37"/>
        <v>ITBenevento</v>
      </c>
    </row>
    <row r="2416" spans="1:3">
      <c r="A2416" t="s">
        <v>9906</v>
      </c>
      <c r="B2416" t="s">
        <v>9907</v>
      </c>
      <c r="C2416" t="str">
        <f t="shared" si="37"/>
        <v>ITCaserta</v>
      </c>
    </row>
    <row r="2417" spans="1:3">
      <c r="A2417" t="s">
        <v>9908</v>
      </c>
      <c r="B2417" t="s">
        <v>9909</v>
      </c>
      <c r="C2417" t="str">
        <f t="shared" si="37"/>
        <v>ITSalerno</v>
      </c>
    </row>
    <row r="2418" spans="1:3">
      <c r="A2418" t="s">
        <v>9910</v>
      </c>
      <c r="B2418" t="s">
        <v>9911</v>
      </c>
      <c r="C2418" t="str">
        <f t="shared" si="37"/>
        <v>ITNapoli</v>
      </c>
    </row>
    <row r="2419" spans="1:3">
      <c r="A2419" t="s">
        <v>9912</v>
      </c>
      <c r="B2419" t="s">
        <v>9913</v>
      </c>
      <c r="C2419" t="str">
        <f t="shared" si="37"/>
        <v>ITPuglia</v>
      </c>
    </row>
    <row r="2420" spans="1:3">
      <c r="A2420" t="s">
        <v>9914</v>
      </c>
      <c r="B2420" t="s">
        <v>9915</v>
      </c>
      <c r="C2420" t="str">
        <f t="shared" si="37"/>
        <v>ITBrindisi</v>
      </c>
    </row>
    <row r="2421" spans="1:3">
      <c r="A2421" t="s">
        <v>9916</v>
      </c>
      <c r="B2421" t="s">
        <v>9917</v>
      </c>
      <c r="C2421" t="str">
        <f t="shared" si="37"/>
        <v>ITBarletta-Andria-Trani</v>
      </c>
    </row>
    <row r="2422" spans="1:3">
      <c r="A2422" t="s">
        <v>9918</v>
      </c>
      <c r="B2422" t="s">
        <v>9919</v>
      </c>
      <c r="C2422" t="str">
        <f t="shared" si="37"/>
        <v>ITFoggia</v>
      </c>
    </row>
    <row r="2423" spans="1:3">
      <c r="A2423" t="s">
        <v>9920</v>
      </c>
      <c r="B2423" t="s">
        <v>9921</v>
      </c>
      <c r="C2423" t="str">
        <f t="shared" si="37"/>
        <v>ITLecce</v>
      </c>
    </row>
    <row r="2424" spans="1:3">
      <c r="A2424" t="s">
        <v>9922</v>
      </c>
      <c r="B2424" t="s">
        <v>9923</v>
      </c>
      <c r="C2424" t="str">
        <f t="shared" si="37"/>
        <v>ITTaranto</v>
      </c>
    </row>
    <row r="2425" spans="1:3">
      <c r="A2425" t="s">
        <v>9924</v>
      </c>
      <c r="B2425" t="s">
        <v>9925</v>
      </c>
      <c r="C2425" t="str">
        <f t="shared" si="37"/>
        <v>ITBari</v>
      </c>
    </row>
    <row r="2426" spans="1:3">
      <c r="A2426" t="s">
        <v>9926</v>
      </c>
      <c r="B2426" t="s">
        <v>9927</v>
      </c>
      <c r="C2426" t="str">
        <f t="shared" si="37"/>
        <v>ITBasilicata</v>
      </c>
    </row>
    <row r="2427" spans="1:3">
      <c r="A2427" t="s">
        <v>9928</v>
      </c>
      <c r="B2427" t="s">
        <v>9929</v>
      </c>
      <c r="C2427" t="str">
        <f t="shared" si="37"/>
        <v>ITMatera</v>
      </c>
    </row>
    <row r="2428" spans="1:3">
      <c r="A2428" t="s">
        <v>9930</v>
      </c>
      <c r="B2428" t="s">
        <v>9931</v>
      </c>
      <c r="C2428" t="str">
        <f t="shared" si="37"/>
        <v>ITPotenza</v>
      </c>
    </row>
    <row r="2429" spans="1:3">
      <c r="A2429" t="s">
        <v>9932</v>
      </c>
      <c r="B2429" t="s">
        <v>9933</v>
      </c>
      <c r="C2429" t="str">
        <f t="shared" si="37"/>
        <v>ITCalabria</v>
      </c>
    </row>
    <row r="2430" spans="1:3">
      <c r="A2430" t="s">
        <v>9934</v>
      </c>
      <c r="B2430" t="s">
        <v>9935</v>
      </c>
      <c r="C2430" t="str">
        <f t="shared" si="37"/>
        <v>ITCosenza</v>
      </c>
    </row>
    <row r="2431" spans="1:3">
      <c r="A2431" t="s">
        <v>9936</v>
      </c>
      <c r="B2431" t="s">
        <v>9937</v>
      </c>
      <c r="C2431" t="str">
        <f t="shared" si="37"/>
        <v>ITCatanzaro</v>
      </c>
    </row>
    <row r="2432" spans="1:3">
      <c r="A2432" t="s">
        <v>9938</v>
      </c>
      <c r="B2432" t="s">
        <v>9939</v>
      </c>
      <c r="C2432" t="str">
        <f t="shared" si="37"/>
        <v>ITCrotone</v>
      </c>
    </row>
    <row r="2433" spans="1:3">
      <c r="A2433" t="s">
        <v>9940</v>
      </c>
      <c r="B2433" t="s">
        <v>9941</v>
      </c>
      <c r="C2433" t="str">
        <f t="shared" si="37"/>
        <v>ITVibo Valentia</v>
      </c>
    </row>
    <row r="2434" spans="1:3">
      <c r="A2434" t="s">
        <v>9942</v>
      </c>
      <c r="B2434" t="s">
        <v>9943</v>
      </c>
      <c r="C2434" t="str">
        <f t="shared" si="37"/>
        <v>ITReggio Calabria</v>
      </c>
    </row>
    <row r="2435" spans="1:3">
      <c r="A2435" t="s">
        <v>9944</v>
      </c>
      <c r="B2435" t="s">
        <v>9945</v>
      </c>
      <c r="C2435" t="str">
        <f t="shared" ref="C2435:C2498" si="38">LEFT(A2435,2)&amp;B2435</f>
        <v>ITVal d'Aoste</v>
      </c>
    </row>
    <row r="2436" spans="1:3">
      <c r="A2436" t="s">
        <v>9944</v>
      </c>
      <c r="B2436" t="s">
        <v>9946</v>
      </c>
      <c r="C2436" t="str">
        <f t="shared" si="38"/>
        <v>ITValle d'Aosta</v>
      </c>
    </row>
    <row r="2437" spans="1:3">
      <c r="A2437" t="s">
        <v>9947</v>
      </c>
      <c r="B2437" t="s">
        <v>9948</v>
      </c>
      <c r="C2437" t="str">
        <f t="shared" si="38"/>
        <v>ITTrentino-Südtirol</v>
      </c>
    </row>
    <row r="2438" spans="1:3">
      <c r="A2438" t="s">
        <v>9947</v>
      </c>
      <c r="B2438" t="s">
        <v>9949</v>
      </c>
      <c r="C2438" t="str">
        <f t="shared" si="38"/>
        <v>ITTrentino-Alto Adige</v>
      </c>
    </row>
    <row r="2439" spans="1:3">
      <c r="A2439" t="s">
        <v>9950</v>
      </c>
      <c r="B2439" t="s">
        <v>9951</v>
      </c>
      <c r="C2439" t="str">
        <f t="shared" si="38"/>
        <v>ITBozen</v>
      </c>
    </row>
    <row r="2440" spans="1:3">
      <c r="A2440" t="s">
        <v>9950</v>
      </c>
      <c r="B2440" t="s">
        <v>9952</v>
      </c>
      <c r="C2440" t="str">
        <f t="shared" si="38"/>
        <v>ITBolzano</v>
      </c>
    </row>
    <row r="2441" spans="1:3">
      <c r="A2441" t="s">
        <v>9953</v>
      </c>
      <c r="B2441" t="s">
        <v>9954</v>
      </c>
      <c r="C2441" t="str">
        <f t="shared" si="38"/>
        <v>ITTrento</v>
      </c>
    </row>
    <row r="2442" spans="1:3">
      <c r="A2442" t="s">
        <v>9955</v>
      </c>
      <c r="B2442" t="s">
        <v>9956</v>
      </c>
      <c r="C2442" t="str">
        <f t="shared" si="38"/>
        <v>ITFriuli Venezia Giulia</v>
      </c>
    </row>
    <row r="2443" spans="1:3">
      <c r="A2443" t="s">
        <v>9957</v>
      </c>
      <c r="B2443" t="s">
        <v>9958</v>
      </c>
      <c r="C2443" t="str">
        <f t="shared" si="38"/>
        <v>ITSicilia</v>
      </c>
    </row>
    <row r="2444" spans="1:3">
      <c r="A2444" t="s">
        <v>9959</v>
      </c>
      <c r="B2444" t="s">
        <v>9960</v>
      </c>
      <c r="C2444" t="str">
        <f t="shared" si="38"/>
        <v>ITAgrigento</v>
      </c>
    </row>
    <row r="2445" spans="1:3">
      <c r="A2445" t="s">
        <v>9961</v>
      </c>
      <c r="B2445" t="s">
        <v>9962</v>
      </c>
      <c r="C2445" t="str">
        <f t="shared" si="38"/>
        <v>ITCaltanissetta</v>
      </c>
    </row>
    <row r="2446" spans="1:3">
      <c r="A2446" t="s">
        <v>9963</v>
      </c>
      <c r="B2446" t="s">
        <v>9964</v>
      </c>
      <c r="C2446" t="str">
        <f t="shared" si="38"/>
        <v>ITEnna</v>
      </c>
    </row>
    <row r="2447" spans="1:3">
      <c r="A2447" t="s">
        <v>9965</v>
      </c>
      <c r="B2447" t="s">
        <v>9966</v>
      </c>
      <c r="C2447" t="str">
        <f t="shared" si="38"/>
        <v>ITRagusa</v>
      </c>
    </row>
    <row r="2448" spans="1:3">
      <c r="A2448" t="s">
        <v>9967</v>
      </c>
      <c r="B2448" t="s">
        <v>9968</v>
      </c>
      <c r="C2448" t="str">
        <f t="shared" si="38"/>
        <v>ITSiracusa</v>
      </c>
    </row>
    <row r="2449" spans="1:3">
      <c r="A2449" t="s">
        <v>9969</v>
      </c>
      <c r="B2449" t="s">
        <v>9970</v>
      </c>
      <c r="C2449" t="str">
        <f t="shared" si="38"/>
        <v>ITTrapani</v>
      </c>
    </row>
    <row r="2450" spans="1:3">
      <c r="A2450" t="s">
        <v>9971</v>
      </c>
      <c r="B2450" t="s">
        <v>9972</v>
      </c>
      <c r="C2450" t="str">
        <f t="shared" si="38"/>
        <v>ITCatania</v>
      </c>
    </row>
    <row r="2451" spans="1:3">
      <c r="A2451" t="s">
        <v>9973</v>
      </c>
      <c r="B2451" t="s">
        <v>9974</v>
      </c>
      <c r="C2451" t="str">
        <f t="shared" si="38"/>
        <v>ITMessina</v>
      </c>
    </row>
    <row r="2452" spans="1:3">
      <c r="A2452" t="s">
        <v>9975</v>
      </c>
      <c r="B2452" t="s">
        <v>9976</v>
      </c>
      <c r="C2452" t="str">
        <f t="shared" si="38"/>
        <v>ITPalermo</v>
      </c>
    </row>
    <row r="2453" spans="1:3">
      <c r="A2453" t="s">
        <v>9977</v>
      </c>
      <c r="B2453" t="s">
        <v>9978</v>
      </c>
      <c r="C2453" t="str">
        <f t="shared" si="38"/>
        <v>ITSardegna</v>
      </c>
    </row>
    <row r="2454" spans="1:3">
      <c r="A2454" t="s">
        <v>9979</v>
      </c>
      <c r="B2454" t="s">
        <v>9980</v>
      </c>
      <c r="C2454" t="str">
        <f t="shared" si="38"/>
        <v>ITNuoro</v>
      </c>
    </row>
    <row r="2455" spans="1:3">
      <c r="A2455" t="s">
        <v>9981</v>
      </c>
      <c r="B2455" t="s">
        <v>9982</v>
      </c>
      <c r="C2455" t="str">
        <f t="shared" si="38"/>
        <v>ITOristano</v>
      </c>
    </row>
    <row r="2456" spans="1:3">
      <c r="A2456" t="s">
        <v>9983</v>
      </c>
      <c r="B2456" t="s">
        <v>9984</v>
      </c>
      <c r="C2456" t="str">
        <f t="shared" si="38"/>
        <v>ITSud Sardegna</v>
      </c>
    </row>
    <row r="2457" spans="1:3">
      <c r="A2457" t="s">
        <v>9985</v>
      </c>
      <c r="B2457" t="s">
        <v>9986</v>
      </c>
      <c r="C2457" t="str">
        <f t="shared" si="38"/>
        <v>ITSassari</v>
      </c>
    </row>
    <row r="2458" spans="1:3">
      <c r="A2458" t="s">
        <v>9987</v>
      </c>
      <c r="B2458" t="s">
        <v>9988</v>
      </c>
      <c r="C2458" t="str">
        <f t="shared" si="38"/>
        <v>ITCagliari</v>
      </c>
    </row>
    <row r="2459" spans="1:3">
      <c r="A2459" t="s">
        <v>9989</v>
      </c>
      <c r="B2459" t="s">
        <v>9990</v>
      </c>
      <c r="C2459" t="str">
        <f t="shared" si="38"/>
        <v>JMKingston</v>
      </c>
    </row>
    <row r="2460" spans="1:3">
      <c r="A2460" t="s">
        <v>9991</v>
      </c>
      <c r="B2460" t="s">
        <v>6015</v>
      </c>
      <c r="C2460" t="str">
        <f t="shared" si="38"/>
        <v>JMSaint Andrew</v>
      </c>
    </row>
    <row r="2461" spans="1:3">
      <c r="A2461" t="s">
        <v>9992</v>
      </c>
      <c r="B2461" t="s">
        <v>6029</v>
      </c>
      <c r="C2461" t="str">
        <f t="shared" si="38"/>
        <v>JMSaint Thomas</v>
      </c>
    </row>
    <row r="2462" spans="1:3">
      <c r="A2462" t="s">
        <v>9993</v>
      </c>
      <c r="B2462" t="s">
        <v>9994</v>
      </c>
      <c r="C2462" t="str">
        <f t="shared" si="38"/>
        <v>JMPortland</v>
      </c>
    </row>
    <row r="2463" spans="1:3">
      <c r="A2463" t="s">
        <v>9995</v>
      </c>
      <c r="B2463" t="s">
        <v>5687</v>
      </c>
      <c r="C2463" t="str">
        <f t="shared" si="38"/>
        <v>JMSaint Mary</v>
      </c>
    </row>
    <row r="2464" spans="1:3">
      <c r="A2464" t="s">
        <v>9996</v>
      </c>
      <c r="B2464" t="s">
        <v>9997</v>
      </c>
      <c r="C2464" t="str">
        <f t="shared" si="38"/>
        <v>JMSaint Ann</v>
      </c>
    </row>
    <row r="2465" spans="1:3">
      <c r="A2465" t="s">
        <v>9998</v>
      </c>
      <c r="B2465" t="s">
        <v>9999</v>
      </c>
      <c r="C2465" t="str">
        <f t="shared" si="38"/>
        <v>JMTrelawny</v>
      </c>
    </row>
    <row r="2466" spans="1:3">
      <c r="A2466" t="s">
        <v>10000</v>
      </c>
      <c r="B2466" t="s">
        <v>6018</v>
      </c>
      <c r="C2466" t="str">
        <f t="shared" si="38"/>
        <v>JMSaint James</v>
      </c>
    </row>
    <row r="2467" spans="1:3">
      <c r="A2467" t="s">
        <v>10001</v>
      </c>
      <c r="B2467" t="s">
        <v>10002</v>
      </c>
      <c r="C2467" t="str">
        <f t="shared" si="38"/>
        <v>JMHanover</v>
      </c>
    </row>
    <row r="2468" spans="1:3">
      <c r="A2468" t="s">
        <v>10003</v>
      </c>
      <c r="B2468" t="s">
        <v>10004</v>
      </c>
      <c r="C2468" t="str">
        <f t="shared" si="38"/>
        <v>JMWestmoreland</v>
      </c>
    </row>
    <row r="2469" spans="1:3">
      <c r="A2469" t="s">
        <v>10005</v>
      </c>
      <c r="B2469" t="s">
        <v>10006</v>
      </c>
      <c r="C2469" t="str">
        <f t="shared" si="38"/>
        <v>JMSaint Elizabeth</v>
      </c>
    </row>
    <row r="2470" spans="1:3">
      <c r="A2470" t="s">
        <v>10007</v>
      </c>
      <c r="B2470" t="s">
        <v>8792</v>
      </c>
      <c r="C2470" t="str">
        <f t="shared" si="38"/>
        <v>JMManchester</v>
      </c>
    </row>
    <row r="2471" spans="1:3">
      <c r="A2471" t="s">
        <v>10008</v>
      </c>
      <c r="B2471" t="s">
        <v>10009</v>
      </c>
      <c r="C2471" t="str">
        <f t="shared" si="38"/>
        <v>JMClarendon</v>
      </c>
    </row>
    <row r="2472" spans="1:3">
      <c r="A2472" t="s">
        <v>10010</v>
      </c>
      <c r="B2472" t="s">
        <v>10011</v>
      </c>
      <c r="C2472" t="str">
        <f t="shared" si="38"/>
        <v>JMSaint Catherine</v>
      </c>
    </row>
    <row r="2473" spans="1:3">
      <c r="A2473" t="s">
        <v>10012</v>
      </c>
      <c r="B2473" t="s">
        <v>10013</v>
      </c>
      <c r="C2473" t="str">
        <f t="shared" si="38"/>
        <v>JO‘Ajlūn</v>
      </c>
    </row>
    <row r="2474" spans="1:3">
      <c r="A2474" t="s">
        <v>10014</v>
      </c>
      <c r="B2474" t="s">
        <v>10015</v>
      </c>
      <c r="C2474" t="str">
        <f t="shared" si="38"/>
        <v>JOAl ‘A̅şimah</v>
      </c>
    </row>
    <row r="2475" spans="1:3">
      <c r="A2475" t="s">
        <v>10016</v>
      </c>
      <c r="B2475" t="s">
        <v>10017</v>
      </c>
      <c r="C2475" t="str">
        <f t="shared" si="38"/>
        <v>JOAl ‘Aqabah</v>
      </c>
    </row>
    <row r="2476" spans="1:3">
      <c r="A2476" t="s">
        <v>10018</v>
      </c>
      <c r="B2476" t="s">
        <v>10019</v>
      </c>
      <c r="C2476" t="str">
        <f t="shared" si="38"/>
        <v>JOAţ Ţafīlah</v>
      </c>
    </row>
    <row r="2477" spans="1:3">
      <c r="A2477" t="s">
        <v>10020</v>
      </c>
      <c r="B2477" t="s">
        <v>10021</v>
      </c>
      <c r="C2477" t="str">
        <f t="shared" si="38"/>
        <v>JOAz Zarqā’</v>
      </c>
    </row>
    <row r="2478" spans="1:3">
      <c r="A2478" t="s">
        <v>10022</v>
      </c>
      <c r="B2478" t="s">
        <v>10023</v>
      </c>
      <c r="C2478" t="str">
        <f t="shared" si="38"/>
        <v>JOAl Balqā’</v>
      </c>
    </row>
    <row r="2479" spans="1:3">
      <c r="A2479" t="s">
        <v>10024</v>
      </c>
      <c r="B2479" t="s">
        <v>10025</v>
      </c>
      <c r="C2479" t="str">
        <f t="shared" si="38"/>
        <v>JOIrbid</v>
      </c>
    </row>
    <row r="2480" spans="1:3">
      <c r="A2480" t="s">
        <v>10026</v>
      </c>
      <c r="B2480" t="s">
        <v>10027</v>
      </c>
      <c r="C2480" t="str">
        <f t="shared" si="38"/>
        <v>JOJarash</v>
      </c>
    </row>
    <row r="2481" spans="1:3">
      <c r="A2481" t="s">
        <v>10028</v>
      </c>
      <c r="B2481" t="s">
        <v>10029</v>
      </c>
      <c r="C2481" t="str">
        <f t="shared" si="38"/>
        <v>JOAl Karak</v>
      </c>
    </row>
    <row r="2482" spans="1:3">
      <c r="A2482" t="s">
        <v>10030</v>
      </c>
      <c r="B2482" t="s">
        <v>10031</v>
      </c>
      <c r="C2482" t="str">
        <f t="shared" si="38"/>
        <v>JOAl Mafraq</v>
      </c>
    </row>
    <row r="2483" spans="1:3">
      <c r="A2483" t="s">
        <v>10032</v>
      </c>
      <c r="B2483" t="s">
        <v>10033</v>
      </c>
      <c r="C2483" t="str">
        <f t="shared" si="38"/>
        <v>JOMādabā</v>
      </c>
    </row>
    <row r="2484" spans="1:3">
      <c r="A2484" t="s">
        <v>10034</v>
      </c>
      <c r="B2484" t="s">
        <v>10035</v>
      </c>
      <c r="C2484" t="str">
        <f t="shared" si="38"/>
        <v>JOMa‘ān</v>
      </c>
    </row>
    <row r="2485" spans="1:3">
      <c r="A2485" t="s">
        <v>10036</v>
      </c>
      <c r="B2485" t="s">
        <v>10037</v>
      </c>
      <c r="C2485" t="str">
        <f t="shared" si="38"/>
        <v>JPHokkaido</v>
      </c>
    </row>
    <row r="2486" spans="1:3">
      <c r="A2486" t="s">
        <v>10036</v>
      </c>
      <c r="B2486" t="s">
        <v>10038</v>
      </c>
      <c r="C2486" t="str">
        <f t="shared" si="38"/>
        <v>JPHokkaidô</v>
      </c>
    </row>
    <row r="2487" spans="1:3">
      <c r="A2487" t="s">
        <v>10039</v>
      </c>
      <c r="B2487" t="s">
        <v>10040</v>
      </c>
      <c r="C2487" t="str">
        <f t="shared" si="38"/>
        <v>JPAomori</v>
      </c>
    </row>
    <row r="2488" spans="1:3">
      <c r="A2488" t="s">
        <v>10041</v>
      </c>
      <c r="B2488" t="s">
        <v>10042</v>
      </c>
      <c r="C2488" t="str">
        <f t="shared" si="38"/>
        <v>JPIwate</v>
      </c>
    </row>
    <row r="2489" spans="1:3">
      <c r="A2489" t="s">
        <v>10043</v>
      </c>
      <c r="B2489" t="s">
        <v>10044</v>
      </c>
      <c r="C2489" t="str">
        <f t="shared" si="38"/>
        <v>JPMiyagi</v>
      </c>
    </row>
    <row r="2490" spans="1:3">
      <c r="A2490" t="s">
        <v>10045</v>
      </c>
      <c r="B2490" t="s">
        <v>1209</v>
      </c>
      <c r="C2490" t="str">
        <f t="shared" si="38"/>
        <v>JPAkita</v>
      </c>
    </row>
    <row r="2491" spans="1:3">
      <c r="A2491" t="s">
        <v>10046</v>
      </c>
      <c r="B2491" t="s">
        <v>10047</v>
      </c>
      <c r="C2491" t="str">
        <f t="shared" si="38"/>
        <v>JPYamagata</v>
      </c>
    </row>
    <row r="2492" spans="1:3">
      <c r="A2492" t="s">
        <v>10048</v>
      </c>
      <c r="B2492" t="s">
        <v>1246</v>
      </c>
      <c r="C2492" t="str">
        <f t="shared" si="38"/>
        <v>JPFukushima</v>
      </c>
    </row>
    <row r="2493" spans="1:3">
      <c r="A2493" t="s">
        <v>10048</v>
      </c>
      <c r="B2493" t="s">
        <v>10049</v>
      </c>
      <c r="C2493" t="str">
        <f t="shared" si="38"/>
        <v>JPHukusima</v>
      </c>
    </row>
    <row r="2494" spans="1:3">
      <c r="A2494" t="s">
        <v>10050</v>
      </c>
      <c r="B2494" t="s">
        <v>1662</v>
      </c>
      <c r="C2494" t="str">
        <f t="shared" si="38"/>
        <v>JPIbaraki</v>
      </c>
    </row>
    <row r="2495" spans="1:3">
      <c r="A2495" t="s">
        <v>10051</v>
      </c>
      <c r="B2495" t="s">
        <v>10052</v>
      </c>
      <c r="C2495" t="str">
        <f t="shared" si="38"/>
        <v>JPTochigi</v>
      </c>
    </row>
    <row r="2496" spans="1:3">
      <c r="A2496" t="s">
        <v>10051</v>
      </c>
      <c r="B2496" t="s">
        <v>10053</v>
      </c>
      <c r="C2496" t="str">
        <f t="shared" si="38"/>
        <v>JPTotigi</v>
      </c>
    </row>
    <row r="2497" spans="1:3">
      <c r="A2497" t="s">
        <v>10054</v>
      </c>
      <c r="B2497" t="s">
        <v>10055</v>
      </c>
      <c r="C2497" t="str">
        <f t="shared" si="38"/>
        <v>JPGunma</v>
      </c>
    </row>
    <row r="2498" spans="1:3">
      <c r="A2498" t="s">
        <v>10056</v>
      </c>
      <c r="B2498" t="s">
        <v>1317</v>
      </c>
      <c r="C2498" t="str">
        <f t="shared" si="38"/>
        <v>JPSaitama</v>
      </c>
    </row>
    <row r="2499" spans="1:3">
      <c r="A2499" t="s">
        <v>10057</v>
      </c>
      <c r="B2499" t="s">
        <v>1488</v>
      </c>
      <c r="C2499" t="str">
        <f t="shared" ref="C2499:C2562" si="39">LEFT(A2499,2)&amp;B2499</f>
        <v>JPChiba</v>
      </c>
    </row>
    <row r="2500" spans="1:3">
      <c r="A2500" t="s">
        <v>10057</v>
      </c>
      <c r="B2500" t="s">
        <v>10058</v>
      </c>
      <c r="C2500" t="str">
        <f t="shared" si="39"/>
        <v>JPTiba</v>
      </c>
    </row>
    <row r="2501" spans="1:3">
      <c r="A2501" t="s">
        <v>10059</v>
      </c>
      <c r="B2501" t="s">
        <v>1206</v>
      </c>
      <c r="C2501" t="str">
        <f t="shared" si="39"/>
        <v>JPTokyo</v>
      </c>
    </row>
    <row r="2502" spans="1:3">
      <c r="A2502" t="s">
        <v>10059</v>
      </c>
      <c r="B2502" t="s">
        <v>10060</v>
      </c>
      <c r="C2502" t="str">
        <f t="shared" si="39"/>
        <v>JPTôkyô</v>
      </c>
    </row>
    <row r="2503" spans="1:3">
      <c r="A2503" t="s">
        <v>10061</v>
      </c>
      <c r="B2503" t="s">
        <v>1567</v>
      </c>
      <c r="C2503" t="str">
        <f t="shared" si="39"/>
        <v>JPKanagawa</v>
      </c>
    </row>
    <row r="2504" spans="1:3">
      <c r="A2504" t="s">
        <v>10062</v>
      </c>
      <c r="B2504" t="s">
        <v>10063</v>
      </c>
      <c r="C2504" t="str">
        <f t="shared" si="39"/>
        <v>JPNiigata</v>
      </c>
    </row>
    <row r="2505" spans="1:3">
      <c r="A2505" t="s">
        <v>10064</v>
      </c>
      <c r="B2505" t="s">
        <v>1870</v>
      </c>
      <c r="C2505" t="str">
        <f t="shared" si="39"/>
        <v>JPToyama</v>
      </c>
    </row>
    <row r="2506" spans="1:3">
      <c r="A2506" t="s">
        <v>10065</v>
      </c>
      <c r="B2506" t="s">
        <v>10066</v>
      </c>
      <c r="C2506" t="str">
        <f t="shared" si="39"/>
        <v>JPIshikawa</v>
      </c>
    </row>
    <row r="2507" spans="1:3">
      <c r="A2507" t="s">
        <v>10065</v>
      </c>
      <c r="B2507" t="s">
        <v>10067</v>
      </c>
      <c r="C2507" t="str">
        <f t="shared" si="39"/>
        <v>JPIsikawa</v>
      </c>
    </row>
    <row r="2508" spans="1:3">
      <c r="A2508" t="s">
        <v>10068</v>
      </c>
      <c r="B2508" t="s">
        <v>10069</v>
      </c>
      <c r="C2508" t="str">
        <f t="shared" si="39"/>
        <v>JPFukui</v>
      </c>
    </row>
    <row r="2509" spans="1:3">
      <c r="A2509" t="s">
        <v>10068</v>
      </c>
      <c r="B2509" t="s">
        <v>10070</v>
      </c>
      <c r="C2509" t="str">
        <f t="shared" si="39"/>
        <v>JPHukui</v>
      </c>
    </row>
    <row r="2510" spans="1:3">
      <c r="A2510" t="s">
        <v>10071</v>
      </c>
      <c r="B2510" t="s">
        <v>10072</v>
      </c>
      <c r="C2510" t="str">
        <f t="shared" si="39"/>
        <v>JPYamanashi</v>
      </c>
    </row>
    <row r="2511" spans="1:3">
      <c r="A2511" t="s">
        <v>10071</v>
      </c>
      <c r="B2511" t="s">
        <v>10073</v>
      </c>
      <c r="C2511" t="str">
        <f t="shared" si="39"/>
        <v>JPYamanasi</v>
      </c>
    </row>
    <row r="2512" spans="1:3">
      <c r="A2512" t="s">
        <v>10074</v>
      </c>
      <c r="B2512" t="s">
        <v>10075</v>
      </c>
      <c r="C2512" t="str">
        <f t="shared" si="39"/>
        <v>JPNagano</v>
      </c>
    </row>
    <row r="2513" spans="1:3">
      <c r="A2513" t="s">
        <v>10076</v>
      </c>
      <c r="B2513" t="s">
        <v>10077</v>
      </c>
      <c r="C2513" t="str">
        <f t="shared" si="39"/>
        <v>JPGifu</v>
      </c>
    </row>
    <row r="2514" spans="1:3">
      <c r="A2514" t="s">
        <v>10076</v>
      </c>
      <c r="B2514" t="s">
        <v>10078</v>
      </c>
      <c r="C2514" t="str">
        <f t="shared" si="39"/>
        <v>JPGihu</v>
      </c>
    </row>
    <row r="2515" spans="1:3">
      <c r="A2515" t="s">
        <v>10079</v>
      </c>
      <c r="B2515" t="s">
        <v>10080</v>
      </c>
      <c r="C2515" t="str">
        <f t="shared" si="39"/>
        <v>JPShizuoka</v>
      </c>
    </row>
    <row r="2516" spans="1:3">
      <c r="A2516" t="s">
        <v>10079</v>
      </c>
      <c r="B2516" t="s">
        <v>10081</v>
      </c>
      <c r="C2516" t="str">
        <f t="shared" si="39"/>
        <v>JPSizuoka</v>
      </c>
    </row>
    <row r="2517" spans="1:3">
      <c r="A2517" t="s">
        <v>10082</v>
      </c>
      <c r="B2517" t="s">
        <v>10083</v>
      </c>
      <c r="C2517" t="str">
        <f t="shared" si="39"/>
        <v>JPAichi</v>
      </c>
    </row>
    <row r="2518" spans="1:3">
      <c r="A2518" t="s">
        <v>10082</v>
      </c>
      <c r="B2518" t="s">
        <v>10084</v>
      </c>
      <c r="C2518" t="str">
        <f t="shared" si="39"/>
        <v>JPAiti</v>
      </c>
    </row>
    <row r="2519" spans="1:3">
      <c r="A2519" t="s">
        <v>10085</v>
      </c>
      <c r="B2519" t="s">
        <v>10086</v>
      </c>
      <c r="C2519" t="str">
        <f t="shared" si="39"/>
        <v>JPMie</v>
      </c>
    </row>
    <row r="2520" spans="1:3">
      <c r="A2520" t="s">
        <v>10087</v>
      </c>
      <c r="B2520" t="s">
        <v>10088</v>
      </c>
      <c r="C2520" t="str">
        <f t="shared" si="39"/>
        <v>JPShiga</v>
      </c>
    </row>
    <row r="2521" spans="1:3">
      <c r="A2521" t="s">
        <v>10087</v>
      </c>
      <c r="B2521" t="s">
        <v>10089</v>
      </c>
      <c r="C2521" t="str">
        <f t="shared" si="39"/>
        <v>JPSiga</v>
      </c>
    </row>
    <row r="2522" spans="1:3">
      <c r="A2522" t="s">
        <v>10090</v>
      </c>
      <c r="B2522" t="s">
        <v>10091</v>
      </c>
      <c r="C2522" t="str">
        <f t="shared" si="39"/>
        <v>JPKyoto</v>
      </c>
    </row>
    <row r="2523" spans="1:3">
      <c r="A2523" t="s">
        <v>10090</v>
      </c>
      <c r="B2523" t="s">
        <v>10092</v>
      </c>
      <c r="C2523" t="str">
        <f t="shared" si="39"/>
        <v>JPKyôto</v>
      </c>
    </row>
    <row r="2524" spans="1:3">
      <c r="A2524" t="s">
        <v>10093</v>
      </c>
      <c r="B2524" t="s">
        <v>1389</v>
      </c>
      <c r="C2524" t="str">
        <f t="shared" si="39"/>
        <v>JPOsaka</v>
      </c>
    </row>
    <row r="2525" spans="1:3">
      <c r="A2525" t="s">
        <v>10093</v>
      </c>
      <c r="B2525" t="s">
        <v>10094</v>
      </c>
      <c r="C2525" t="str">
        <f t="shared" si="39"/>
        <v>JPÔsaka</v>
      </c>
    </row>
    <row r="2526" spans="1:3">
      <c r="A2526" t="s">
        <v>10095</v>
      </c>
      <c r="B2526" t="s">
        <v>1225</v>
      </c>
      <c r="C2526" t="str">
        <f t="shared" si="39"/>
        <v>JPHyogo</v>
      </c>
    </row>
    <row r="2527" spans="1:3">
      <c r="A2527" t="s">
        <v>10095</v>
      </c>
      <c r="B2527" t="s">
        <v>10096</v>
      </c>
      <c r="C2527" t="str">
        <f t="shared" si="39"/>
        <v>JPHyôgo</v>
      </c>
    </row>
    <row r="2528" spans="1:3">
      <c r="A2528" t="s">
        <v>10097</v>
      </c>
      <c r="B2528" t="s">
        <v>1496</v>
      </c>
      <c r="C2528" t="str">
        <f t="shared" si="39"/>
        <v>JPNara</v>
      </c>
    </row>
    <row r="2529" spans="1:3">
      <c r="A2529" t="s">
        <v>10098</v>
      </c>
      <c r="B2529" t="s">
        <v>10099</v>
      </c>
      <c r="C2529" t="str">
        <f t="shared" si="39"/>
        <v>JPWakayama</v>
      </c>
    </row>
    <row r="2530" spans="1:3">
      <c r="A2530" t="s">
        <v>10100</v>
      </c>
      <c r="B2530" t="s">
        <v>10101</v>
      </c>
      <c r="C2530" t="str">
        <f t="shared" si="39"/>
        <v>JPTottori</v>
      </c>
    </row>
    <row r="2531" spans="1:3">
      <c r="A2531" t="s">
        <v>10102</v>
      </c>
      <c r="B2531" t="s">
        <v>10103</v>
      </c>
      <c r="C2531" t="str">
        <f t="shared" si="39"/>
        <v>JPShimane</v>
      </c>
    </row>
    <row r="2532" spans="1:3">
      <c r="A2532" t="s">
        <v>10102</v>
      </c>
      <c r="B2532" t="s">
        <v>10104</v>
      </c>
      <c r="C2532" t="str">
        <f t="shared" si="39"/>
        <v>JPSimane</v>
      </c>
    </row>
    <row r="2533" spans="1:3">
      <c r="A2533" t="s">
        <v>10105</v>
      </c>
      <c r="B2533" t="s">
        <v>1319</v>
      </c>
      <c r="C2533" t="str">
        <f t="shared" si="39"/>
        <v>JPOkayama</v>
      </c>
    </row>
    <row r="2534" spans="1:3">
      <c r="A2534" t="s">
        <v>10106</v>
      </c>
      <c r="B2534" t="s">
        <v>1471</v>
      </c>
      <c r="C2534" t="str">
        <f t="shared" si="39"/>
        <v>JPHiroshima</v>
      </c>
    </row>
    <row r="2535" spans="1:3">
      <c r="A2535" t="s">
        <v>10106</v>
      </c>
      <c r="B2535" t="s">
        <v>10107</v>
      </c>
      <c r="C2535" t="str">
        <f t="shared" si="39"/>
        <v>JPHirosima</v>
      </c>
    </row>
    <row r="2536" spans="1:3">
      <c r="A2536" t="s">
        <v>10108</v>
      </c>
      <c r="B2536" t="s">
        <v>10109</v>
      </c>
      <c r="C2536" t="str">
        <f t="shared" si="39"/>
        <v>JPYamaguchi</v>
      </c>
    </row>
    <row r="2537" spans="1:3">
      <c r="A2537" t="s">
        <v>10108</v>
      </c>
      <c r="B2537" t="s">
        <v>10110</v>
      </c>
      <c r="C2537" t="str">
        <f t="shared" si="39"/>
        <v>JPYamaguti</v>
      </c>
    </row>
    <row r="2538" spans="1:3">
      <c r="A2538" t="s">
        <v>10111</v>
      </c>
      <c r="B2538" t="s">
        <v>10112</v>
      </c>
      <c r="C2538" t="str">
        <f t="shared" si="39"/>
        <v>JPTokushima</v>
      </c>
    </row>
    <row r="2539" spans="1:3">
      <c r="A2539" t="s">
        <v>10111</v>
      </c>
      <c r="B2539" t="s">
        <v>10113</v>
      </c>
      <c r="C2539" t="str">
        <f t="shared" si="39"/>
        <v>JPTokusima</v>
      </c>
    </row>
    <row r="2540" spans="1:3">
      <c r="A2540" t="s">
        <v>10114</v>
      </c>
      <c r="B2540" t="s">
        <v>10115</v>
      </c>
      <c r="C2540" t="str">
        <f t="shared" si="39"/>
        <v>JPKagawa</v>
      </c>
    </row>
    <row r="2541" spans="1:3">
      <c r="A2541" t="s">
        <v>10116</v>
      </c>
      <c r="B2541" t="s">
        <v>1448</v>
      </c>
      <c r="C2541" t="str">
        <f t="shared" si="39"/>
        <v>JPEhime</v>
      </c>
    </row>
    <row r="2542" spans="1:3">
      <c r="A2542" t="s">
        <v>10117</v>
      </c>
      <c r="B2542" t="s">
        <v>1622</v>
      </c>
      <c r="C2542" t="str">
        <f t="shared" si="39"/>
        <v>JPKochi</v>
      </c>
    </row>
    <row r="2543" spans="1:3">
      <c r="A2543" t="s">
        <v>10117</v>
      </c>
      <c r="B2543" t="s">
        <v>10118</v>
      </c>
      <c r="C2543" t="str">
        <f t="shared" si="39"/>
        <v>JPKôti</v>
      </c>
    </row>
    <row r="2544" spans="1:3">
      <c r="A2544" t="s">
        <v>10119</v>
      </c>
      <c r="B2544" t="s">
        <v>1684</v>
      </c>
      <c r="C2544" t="str">
        <f t="shared" si="39"/>
        <v>JPFukuoka</v>
      </c>
    </row>
    <row r="2545" spans="1:3">
      <c r="A2545" t="s">
        <v>10119</v>
      </c>
      <c r="B2545" t="s">
        <v>10120</v>
      </c>
      <c r="C2545" t="str">
        <f t="shared" si="39"/>
        <v>JPHukuoka</v>
      </c>
    </row>
    <row r="2546" spans="1:3">
      <c r="A2546" t="s">
        <v>10121</v>
      </c>
      <c r="B2546" t="s">
        <v>10122</v>
      </c>
      <c r="C2546" t="str">
        <f t="shared" si="39"/>
        <v>JPSaga</v>
      </c>
    </row>
    <row r="2547" spans="1:3">
      <c r="A2547" t="s">
        <v>10123</v>
      </c>
      <c r="B2547" t="s">
        <v>10124</v>
      </c>
      <c r="C2547" t="str">
        <f t="shared" si="39"/>
        <v>JPNagasaki</v>
      </c>
    </row>
    <row r="2548" spans="1:3">
      <c r="A2548" t="s">
        <v>10125</v>
      </c>
      <c r="B2548" t="s">
        <v>10126</v>
      </c>
      <c r="C2548" t="str">
        <f t="shared" si="39"/>
        <v>JPKumamoto</v>
      </c>
    </row>
    <row r="2549" spans="1:3">
      <c r="A2549" t="s">
        <v>10127</v>
      </c>
      <c r="B2549" t="s">
        <v>10128</v>
      </c>
      <c r="C2549" t="str">
        <f t="shared" si="39"/>
        <v>JPOita</v>
      </c>
    </row>
    <row r="2550" spans="1:3">
      <c r="A2550" t="s">
        <v>10127</v>
      </c>
      <c r="B2550" t="s">
        <v>1398</v>
      </c>
      <c r="C2550" t="str">
        <f t="shared" si="39"/>
        <v>JPÔita</v>
      </c>
    </row>
    <row r="2551" spans="1:3">
      <c r="A2551" t="s">
        <v>10129</v>
      </c>
      <c r="B2551" t="s">
        <v>10130</v>
      </c>
      <c r="C2551" t="str">
        <f t="shared" si="39"/>
        <v>JPMiyazaki</v>
      </c>
    </row>
    <row r="2552" spans="1:3">
      <c r="A2552" t="s">
        <v>10131</v>
      </c>
      <c r="B2552" t="s">
        <v>10132</v>
      </c>
      <c r="C2552" t="str">
        <f t="shared" si="39"/>
        <v>JPKagoshima</v>
      </c>
    </row>
    <row r="2553" spans="1:3">
      <c r="A2553" t="s">
        <v>10131</v>
      </c>
      <c r="B2553" t="s">
        <v>10133</v>
      </c>
      <c r="C2553" t="str">
        <f t="shared" si="39"/>
        <v>JPKagosima</v>
      </c>
    </row>
    <row r="2554" spans="1:3">
      <c r="A2554" t="s">
        <v>10134</v>
      </c>
      <c r="B2554" t="s">
        <v>10135</v>
      </c>
      <c r="C2554" t="str">
        <f t="shared" si="39"/>
        <v>JPOkinawa</v>
      </c>
    </row>
    <row r="2555" spans="1:3">
      <c r="A2555" t="s">
        <v>10136</v>
      </c>
      <c r="B2555" t="s">
        <v>10137</v>
      </c>
      <c r="C2555" t="str">
        <f t="shared" si="39"/>
        <v>KEBaringo</v>
      </c>
    </row>
    <row r="2556" spans="1:3">
      <c r="A2556" t="s">
        <v>10138</v>
      </c>
      <c r="B2556" t="s">
        <v>10139</v>
      </c>
      <c r="C2556" t="str">
        <f t="shared" si="39"/>
        <v>KEBomet</v>
      </c>
    </row>
    <row r="2557" spans="1:3">
      <c r="A2557" t="s">
        <v>10140</v>
      </c>
      <c r="B2557" t="s">
        <v>10141</v>
      </c>
      <c r="C2557" t="str">
        <f t="shared" si="39"/>
        <v>KEBungoma</v>
      </c>
    </row>
    <row r="2558" spans="1:3">
      <c r="A2558" t="s">
        <v>10142</v>
      </c>
      <c r="B2558" t="s">
        <v>10143</v>
      </c>
      <c r="C2558" t="str">
        <f t="shared" si="39"/>
        <v>KEBusia</v>
      </c>
    </row>
    <row r="2559" spans="1:3">
      <c r="A2559" t="s">
        <v>10144</v>
      </c>
      <c r="B2559" t="s">
        <v>10145</v>
      </c>
      <c r="C2559" t="str">
        <f t="shared" si="39"/>
        <v>KEElgeyo/Marakwet</v>
      </c>
    </row>
    <row r="2560" spans="1:3">
      <c r="A2560" t="s">
        <v>10146</v>
      </c>
      <c r="B2560" t="s">
        <v>10147</v>
      </c>
      <c r="C2560" t="str">
        <f t="shared" si="39"/>
        <v>KEEmbu</v>
      </c>
    </row>
    <row r="2561" spans="1:3">
      <c r="A2561" t="s">
        <v>10148</v>
      </c>
      <c r="B2561" t="s">
        <v>10149</v>
      </c>
      <c r="C2561" t="str">
        <f t="shared" si="39"/>
        <v>KEGarissa</v>
      </c>
    </row>
    <row r="2562" spans="1:3">
      <c r="A2562" t="s">
        <v>10150</v>
      </c>
      <c r="B2562" t="s">
        <v>10151</v>
      </c>
      <c r="C2562" t="str">
        <f t="shared" si="39"/>
        <v>KEHoma Bay</v>
      </c>
    </row>
    <row r="2563" spans="1:3">
      <c r="A2563" t="s">
        <v>10152</v>
      </c>
      <c r="B2563" t="s">
        <v>10153</v>
      </c>
      <c r="C2563" t="str">
        <f t="shared" ref="C2563:C2626" si="40">LEFT(A2563,2)&amp;B2563</f>
        <v>KEIsiolo</v>
      </c>
    </row>
    <row r="2564" spans="1:3">
      <c r="A2564" t="s">
        <v>10154</v>
      </c>
      <c r="B2564" t="s">
        <v>10155</v>
      </c>
      <c r="C2564" t="str">
        <f t="shared" si="40"/>
        <v>KEKajiado</v>
      </c>
    </row>
    <row r="2565" spans="1:3">
      <c r="A2565" t="s">
        <v>10156</v>
      </c>
      <c r="B2565" t="s">
        <v>10157</v>
      </c>
      <c r="C2565" t="str">
        <f t="shared" si="40"/>
        <v>KEKakamega</v>
      </c>
    </row>
    <row r="2566" spans="1:3">
      <c r="A2566" t="s">
        <v>10158</v>
      </c>
      <c r="B2566" t="s">
        <v>10159</v>
      </c>
      <c r="C2566" t="str">
        <f t="shared" si="40"/>
        <v>KEKericho</v>
      </c>
    </row>
    <row r="2567" spans="1:3">
      <c r="A2567" t="s">
        <v>10160</v>
      </c>
      <c r="B2567" t="s">
        <v>10161</v>
      </c>
      <c r="C2567" t="str">
        <f t="shared" si="40"/>
        <v>KEKiambu</v>
      </c>
    </row>
    <row r="2568" spans="1:3">
      <c r="A2568" t="s">
        <v>10162</v>
      </c>
      <c r="B2568" t="s">
        <v>10163</v>
      </c>
      <c r="C2568" t="str">
        <f t="shared" si="40"/>
        <v>KEKilifi</v>
      </c>
    </row>
    <row r="2569" spans="1:3">
      <c r="A2569" t="s">
        <v>10164</v>
      </c>
      <c r="B2569" t="s">
        <v>10165</v>
      </c>
      <c r="C2569" t="str">
        <f t="shared" si="40"/>
        <v>KEKirinyaga</v>
      </c>
    </row>
    <row r="2570" spans="1:3">
      <c r="A2570" t="s">
        <v>10166</v>
      </c>
      <c r="B2570" t="s">
        <v>10167</v>
      </c>
      <c r="C2570" t="str">
        <f t="shared" si="40"/>
        <v>KEKisii</v>
      </c>
    </row>
    <row r="2571" spans="1:3">
      <c r="A2571" t="s">
        <v>10168</v>
      </c>
      <c r="B2571" t="s">
        <v>10169</v>
      </c>
      <c r="C2571" t="str">
        <f t="shared" si="40"/>
        <v>KEKisumu</v>
      </c>
    </row>
    <row r="2572" spans="1:3">
      <c r="A2572" t="s">
        <v>10170</v>
      </c>
      <c r="B2572" t="s">
        <v>10171</v>
      </c>
      <c r="C2572" t="str">
        <f t="shared" si="40"/>
        <v>KEKitui</v>
      </c>
    </row>
    <row r="2573" spans="1:3">
      <c r="A2573" t="s">
        <v>10172</v>
      </c>
      <c r="B2573" t="s">
        <v>10173</v>
      </c>
      <c r="C2573" t="str">
        <f t="shared" si="40"/>
        <v>KEKwale</v>
      </c>
    </row>
    <row r="2574" spans="1:3">
      <c r="A2574" t="s">
        <v>10174</v>
      </c>
      <c r="B2574" t="s">
        <v>10175</v>
      </c>
      <c r="C2574" t="str">
        <f t="shared" si="40"/>
        <v>KELaikipia</v>
      </c>
    </row>
    <row r="2575" spans="1:3">
      <c r="A2575" t="s">
        <v>10176</v>
      </c>
      <c r="B2575" t="s">
        <v>10177</v>
      </c>
      <c r="C2575" t="str">
        <f t="shared" si="40"/>
        <v>KELamu</v>
      </c>
    </row>
    <row r="2576" spans="1:3">
      <c r="A2576" t="s">
        <v>10178</v>
      </c>
      <c r="B2576" t="s">
        <v>10179</v>
      </c>
      <c r="C2576" t="str">
        <f t="shared" si="40"/>
        <v>KEMachakos</v>
      </c>
    </row>
    <row r="2577" spans="1:3">
      <c r="A2577" t="s">
        <v>10180</v>
      </c>
      <c r="B2577" t="s">
        <v>10181</v>
      </c>
      <c r="C2577" t="str">
        <f t="shared" si="40"/>
        <v>KEMakueni</v>
      </c>
    </row>
    <row r="2578" spans="1:3">
      <c r="A2578" t="s">
        <v>10182</v>
      </c>
      <c r="B2578" t="s">
        <v>10183</v>
      </c>
      <c r="C2578" t="str">
        <f t="shared" si="40"/>
        <v>KEMandera</v>
      </c>
    </row>
    <row r="2579" spans="1:3">
      <c r="A2579" t="s">
        <v>10184</v>
      </c>
      <c r="B2579" t="s">
        <v>10185</v>
      </c>
      <c r="C2579" t="str">
        <f t="shared" si="40"/>
        <v>KEMarsabit</v>
      </c>
    </row>
    <row r="2580" spans="1:3">
      <c r="A2580" t="s">
        <v>10186</v>
      </c>
      <c r="B2580" t="s">
        <v>10187</v>
      </c>
      <c r="C2580" t="str">
        <f t="shared" si="40"/>
        <v>KEMeru</v>
      </c>
    </row>
    <row r="2581" spans="1:3">
      <c r="A2581" t="s">
        <v>10188</v>
      </c>
      <c r="B2581" t="s">
        <v>10189</v>
      </c>
      <c r="C2581" t="str">
        <f t="shared" si="40"/>
        <v>KEMigori</v>
      </c>
    </row>
    <row r="2582" spans="1:3">
      <c r="A2582" t="s">
        <v>10190</v>
      </c>
      <c r="B2582" t="s">
        <v>10191</v>
      </c>
      <c r="C2582" t="str">
        <f t="shared" si="40"/>
        <v>KEMombasa</v>
      </c>
    </row>
    <row r="2583" spans="1:3">
      <c r="A2583" t="s">
        <v>10192</v>
      </c>
      <c r="B2583" t="s">
        <v>10193</v>
      </c>
      <c r="C2583" t="str">
        <f t="shared" si="40"/>
        <v>KEMurang'a</v>
      </c>
    </row>
    <row r="2584" spans="1:3">
      <c r="A2584" t="s">
        <v>10194</v>
      </c>
      <c r="B2584" t="s">
        <v>10195</v>
      </c>
      <c r="C2584" t="str">
        <f t="shared" si="40"/>
        <v>KENairobi City</v>
      </c>
    </row>
    <row r="2585" spans="1:3">
      <c r="A2585" t="s">
        <v>10196</v>
      </c>
      <c r="B2585" t="s">
        <v>10197</v>
      </c>
      <c r="C2585" t="str">
        <f t="shared" si="40"/>
        <v>KENakuru</v>
      </c>
    </row>
    <row r="2586" spans="1:3">
      <c r="A2586" t="s">
        <v>10198</v>
      </c>
      <c r="B2586" t="s">
        <v>10199</v>
      </c>
      <c r="C2586" t="str">
        <f t="shared" si="40"/>
        <v>KENandi</v>
      </c>
    </row>
    <row r="2587" spans="1:3">
      <c r="A2587" t="s">
        <v>10200</v>
      </c>
      <c r="B2587" t="s">
        <v>10201</v>
      </c>
      <c r="C2587" t="str">
        <f t="shared" si="40"/>
        <v>KENarok</v>
      </c>
    </row>
    <row r="2588" spans="1:3">
      <c r="A2588" t="s">
        <v>10202</v>
      </c>
      <c r="B2588" t="s">
        <v>10203</v>
      </c>
      <c r="C2588" t="str">
        <f t="shared" si="40"/>
        <v>KENyamira</v>
      </c>
    </row>
    <row r="2589" spans="1:3">
      <c r="A2589" t="s">
        <v>10204</v>
      </c>
      <c r="B2589" t="s">
        <v>10205</v>
      </c>
      <c r="C2589" t="str">
        <f t="shared" si="40"/>
        <v>KENyandarua</v>
      </c>
    </row>
    <row r="2590" spans="1:3">
      <c r="A2590" t="s">
        <v>10206</v>
      </c>
      <c r="B2590" t="s">
        <v>10207</v>
      </c>
      <c r="C2590" t="str">
        <f t="shared" si="40"/>
        <v>KENyeri</v>
      </c>
    </row>
    <row r="2591" spans="1:3">
      <c r="A2591" t="s">
        <v>10208</v>
      </c>
      <c r="B2591" t="s">
        <v>10209</v>
      </c>
      <c r="C2591" t="str">
        <f t="shared" si="40"/>
        <v>KESamburu</v>
      </c>
    </row>
    <row r="2592" spans="1:3">
      <c r="A2592" t="s">
        <v>10210</v>
      </c>
      <c r="B2592" t="s">
        <v>10211</v>
      </c>
      <c r="C2592" t="str">
        <f t="shared" si="40"/>
        <v>KESiaya</v>
      </c>
    </row>
    <row r="2593" spans="1:3">
      <c r="A2593" t="s">
        <v>10212</v>
      </c>
      <c r="B2593" t="s">
        <v>10213</v>
      </c>
      <c r="C2593" t="str">
        <f t="shared" si="40"/>
        <v>KETaita/Taveta</v>
      </c>
    </row>
    <row r="2594" spans="1:3">
      <c r="A2594" t="s">
        <v>10214</v>
      </c>
      <c r="B2594" t="s">
        <v>10215</v>
      </c>
      <c r="C2594" t="str">
        <f t="shared" si="40"/>
        <v>KETana River</v>
      </c>
    </row>
    <row r="2595" spans="1:3">
      <c r="A2595" t="s">
        <v>10216</v>
      </c>
      <c r="B2595" t="s">
        <v>10217</v>
      </c>
      <c r="C2595" t="str">
        <f t="shared" si="40"/>
        <v>KETharaka-Nithi</v>
      </c>
    </row>
    <row r="2596" spans="1:3">
      <c r="A2596" t="s">
        <v>10218</v>
      </c>
      <c r="B2596" t="s">
        <v>10219</v>
      </c>
      <c r="C2596" t="str">
        <f t="shared" si="40"/>
        <v>KETrans Nzoia</v>
      </c>
    </row>
    <row r="2597" spans="1:3">
      <c r="A2597" t="s">
        <v>10220</v>
      </c>
      <c r="B2597" t="s">
        <v>10221</v>
      </c>
      <c r="C2597" t="str">
        <f t="shared" si="40"/>
        <v>KETurkana</v>
      </c>
    </row>
    <row r="2598" spans="1:3">
      <c r="A2598" t="s">
        <v>10222</v>
      </c>
      <c r="B2598" t="s">
        <v>10223</v>
      </c>
      <c r="C2598" t="str">
        <f t="shared" si="40"/>
        <v>KEUasin Gishu</v>
      </c>
    </row>
    <row r="2599" spans="1:3">
      <c r="A2599" t="s">
        <v>10224</v>
      </c>
      <c r="B2599" t="s">
        <v>10225</v>
      </c>
      <c r="C2599" t="str">
        <f t="shared" si="40"/>
        <v>KEVihiga</v>
      </c>
    </row>
    <row r="2600" spans="1:3">
      <c r="A2600" t="s">
        <v>10226</v>
      </c>
      <c r="B2600" t="s">
        <v>10227</v>
      </c>
      <c r="C2600" t="str">
        <f t="shared" si="40"/>
        <v>KEWajir</v>
      </c>
    </row>
    <row r="2601" spans="1:3">
      <c r="A2601" t="s">
        <v>10228</v>
      </c>
      <c r="B2601" t="s">
        <v>10229</v>
      </c>
      <c r="C2601" t="str">
        <f t="shared" si="40"/>
        <v>KEWest Pokot</v>
      </c>
    </row>
    <row r="2602" spans="1:3">
      <c r="A2602" t="s">
        <v>10230</v>
      </c>
      <c r="B2602" t="s">
        <v>1422</v>
      </c>
      <c r="C2602" t="str">
        <f t="shared" si="40"/>
        <v>KGBishkek</v>
      </c>
    </row>
    <row r="2603" spans="1:3">
      <c r="A2603" t="s">
        <v>10230</v>
      </c>
      <c r="B2603" t="s">
        <v>10231</v>
      </c>
      <c r="C2603" t="str">
        <f t="shared" si="40"/>
        <v>KGGorod Biškek</v>
      </c>
    </row>
    <row r="2604" spans="1:3">
      <c r="A2604" t="s">
        <v>10230</v>
      </c>
      <c r="B2604" t="s">
        <v>10232</v>
      </c>
      <c r="C2604" t="str">
        <f t="shared" si="40"/>
        <v>KGGorod Bishkek</v>
      </c>
    </row>
    <row r="2605" spans="1:3">
      <c r="A2605" t="s">
        <v>10233</v>
      </c>
      <c r="B2605" t="s">
        <v>10234</v>
      </c>
      <c r="C2605" t="str">
        <f t="shared" si="40"/>
        <v>KGOsh</v>
      </c>
    </row>
    <row r="2606" spans="1:3">
      <c r="A2606" t="s">
        <v>10233</v>
      </c>
      <c r="B2606" t="s">
        <v>10235</v>
      </c>
      <c r="C2606" t="str">
        <f t="shared" si="40"/>
        <v>KGGorod Osh</v>
      </c>
    </row>
    <row r="2607" spans="1:3">
      <c r="A2607" t="s">
        <v>10233</v>
      </c>
      <c r="B2607" t="s">
        <v>10236</v>
      </c>
      <c r="C2607" t="str">
        <f t="shared" si="40"/>
        <v>KGGorod Oš</v>
      </c>
    </row>
    <row r="2608" spans="1:3">
      <c r="A2608" t="s">
        <v>10237</v>
      </c>
      <c r="B2608" t="s">
        <v>10238</v>
      </c>
      <c r="C2608" t="str">
        <f t="shared" si="40"/>
        <v>KGBatken</v>
      </c>
    </row>
    <row r="2609" spans="1:3">
      <c r="A2609" t="s">
        <v>10237</v>
      </c>
      <c r="B2609" t="s">
        <v>10239</v>
      </c>
      <c r="C2609" t="str">
        <f t="shared" si="40"/>
        <v>KGBatkenskaya oblast'</v>
      </c>
    </row>
    <row r="2610" spans="1:3">
      <c r="A2610" t="s">
        <v>10237</v>
      </c>
      <c r="B2610" t="s">
        <v>10240</v>
      </c>
      <c r="C2610" t="str">
        <f t="shared" si="40"/>
        <v>KGBatkenskaja oblast'</v>
      </c>
    </row>
    <row r="2611" spans="1:3">
      <c r="A2611" t="s">
        <v>10241</v>
      </c>
      <c r="B2611" t="s">
        <v>1423</v>
      </c>
      <c r="C2611" t="str">
        <f t="shared" si="40"/>
        <v>KGChüy</v>
      </c>
    </row>
    <row r="2612" spans="1:3">
      <c r="A2612" t="s">
        <v>10241</v>
      </c>
      <c r="B2612" t="s">
        <v>10242</v>
      </c>
      <c r="C2612" t="str">
        <f t="shared" si="40"/>
        <v>KGČujskaja oblast'</v>
      </c>
    </row>
    <row r="2613" spans="1:3">
      <c r="A2613" t="s">
        <v>10241</v>
      </c>
      <c r="B2613" t="s">
        <v>10243</v>
      </c>
      <c r="C2613" t="str">
        <f t="shared" si="40"/>
        <v>KGChuyskaya oblast'</v>
      </c>
    </row>
    <row r="2614" spans="1:3">
      <c r="A2614" t="s">
        <v>10244</v>
      </c>
      <c r="B2614" t="s">
        <v>10245</v>
      </c>
      <c r="C2614" t="str">
        <f t="shared" si="40"/>
        <v>KGJalal-Abad</v>
      </c>
    </row>
    <row r="2615" spans="1:3">
      <c r="A2615" t="s">
        <v>10244</v>
      </c>
      <c r="B2615" t="s">
        <v>10246</v>
      </c>
      <c r="C2615" t="str">
        <f t="shared" si="40"/>
        <v>KGDžalal-Abadskaja oblast'</v>
      </c>
    </row>
    <row r="2616" spans="1:3">
      <c r="A2616" t="s">
        <v>10244</v>
      </c>
      <c r="B2616" t="s">
        <v>10247</v>
      </c>
      <c r="C2616" t="str">
        <f t="shared" si="40"/>
        <v>KGDzhalal-Abadskaya oblast'</v>
      </c>
    </row>
    <row r="2617" spans="1:3">
      <c r="A2617" t="s">
        <v>10248</v>
      </c>
      <c r="B2617" t="s">
        <v>10249</v>
      </c>
      <c r="C2617" t="str">
        <f t="shared" si="40"/>
        <v>KGNaryn</v>
      </c>
    </row>
    <row r="2618" spans="1:3">
      <c r="A2618" t="s">
        <v>10248</v>
      </c>
      <c r="B2618" t="s">
        <v>10250</v>
      </c>
      <c r="C2618" t="str">
        <f t="shared" si="40"/>
        <v>KGNarynskaja oblast'</v>
      </c>
    </row>
    <row r="2619" spans="1:3">
      <c r="A2619" t="s">
        <v>10248</v>
      </c>
      <c r="B2619" t="s">
        <v>10251</v>
      </c>
      <c r="C2619" t="str">
        <f t="shared" si="40"/>
        <v>KGNarynskaya oblast'</v>
      </c>
    </row>
    <row r="2620" spans="1:3">
      <c r="A2620" t="s">
        <v>10252</v>
      </c>
      <c r="B2620" t="s">
        <v>10234</v>
      </c>
      <c r="C2620" t="str">
        <f t="shared" si="40"/>
        <v>KGOsh</v>
      </c>
    </row>
    <row r="2621" spans="1:3">
      <c r="A2621" t="s">
        <v>10252</v>
      </c>
      <c r="B2621" t="s">
        <v>10253</v>
      </c>
      <c r="C2621" t="str">
        <f t="shared" si="40"/>
        <v>KGOšskaja oblast'</v>
      </c>
    </row>
    <row r="2622" spans="1:3">
      <c r="A2622" t="s">
        <v>10252</v>
      </c>
      <c r="B2622" t="s">
        <v>10254</v>
      </c>
      <c r="C2622" t="str">
        <f t="shared" si="40"/>
        <v>KGOshskaya oblast'</v>
      </c>
    </row>
    <row r="2623" spans="1:3">
      <c r="A2623" t="s">
        <v>10255</v>
      </c>
      <c r="B2623" t="s">
        <v>10256</v>
      </c>
      <c r="C2623" t="str">
        <f t="shared" si="40"/>
        <v>KGTalas</v>
      </c>
    </row>
    <row r="2624" spans="1:3">
      <c r="A2624" t="s">
        <v>10255</v>
      </c>
      <c r="B2624" t="s">
        <v>10257</v>
      </c>
      <c r="C2624" t="str">
        <f t="shared" si="40"/>
        <v>KGTalasskaja oblast'</v>
      </c>
    </row>
    <row r="2625" spans="1:3">
      <c r="A2625" t="s">
        <v>10255</v>
      </c>
      <c r="B2625" t="s">
        <v>10258</v>
      </c>
      <c r="C2625" t="str">
        <f t="shared" si="40"/>
        <v>KGTalasskaya oblast'</v>
      </c>
    </row>
    <row r="2626" spans="1:3">
      <c r="A2626" t="s">
        <v>10259</v>
      </c>
      <c r="B2626" t="s">
        <v>10260</v>
      </c>
      <c r="C2626" t="str">
        <f t="shared" si="40"/>
        <v>KGYsyk-Köl</v>
      </c>
    </row>
    <row r="2627" spans="1:3">
      <c r="A2627" t="s">
        <v>10259</v>
      </c>
      <c r="B2627" t="s">
        <v>10261</v>
      </c>
      <c r="C2627" t="str">
        <f t="shared" ref="C2627:C2690" si="41">LEFT(A2627,2)&amp;B2627</f>
        <v>KGIssyk-Kul'skaya oblast'</v>
      </c>
    </row>
    <row r="2628" spans="1:3">
      <c r="A2628" t="s">
        <v>10259</v>
      </c>
      <c r="B2628" t="s">
        <v>10262</v>
      </c>
      <c r="C2628" t="str">
        <f t="shared" si="41"/>
        <v>KGIssyk-Kul'skaja oblast'</v>
      </c>
    </row>
    <row r="2629" spans="1:3">
      <c r="A2629" t="s">
        <v>10263</v>
      </c>
      <c r="B2629" t="s">
        <v>10264</v>
      </c>
      <c r="C2629" t="str">
        <f t="shared" si="41"/>
        <v>KHPhnum Pénh</v>
      </c>
    </row>
    <row r="2630" spans="1:3">
      <c r="A2630" t="s">
        <v>10263</v>
      </c>
      <c r="B2630" t="s">
        <v>10265</v>
      </c>
      <c r="C2630" t="str">
        <f t="shared" si="41"/>
        <v>KHPhnom Penh</v>
      </c>
    </row>
    <row r="2631" spans="1:3">
      <c r="A2631" t="s">
        <v>10266</v>
      </c>
      <c r="B2631" t="s">
        <v>10267</v>
      </c>
      <c r="C2631" t="str">
        <f t="shared" si="41"/>
        <v>KHBanteay Mean Chey</v>
      </c>
    </row>
    <row r="2632" spans="1:3">
      <c r="A2632" t="s">
        <v>10266</v>
      </c>
      <c r="B2632" t="s">
        <v>10268</v>
      </c>
      <c r="C2632" t="str">
        <f t="shared" si="41"/>
        <v>KHBântéay Méanchey</v>
      </c>
    </row>
    <row r="2633" spans="1:3">
      <c r="A2633" t="s">
        <v>10269</v>
      </c>
      <c r="B2633" t="s">
        <v>10270</v>
      </c>
      <c r="C2633" t="str">
        <f t="shared" si="41"/>
        <v>KHKrâchéh</v>
      </c>
    </row>
    <row r="2634" spans="1:3">
      <c r="A2634" t="s">
        <v>10269</v>
      </c>
      <c r="B2634" t="s">
        <v>10271</v>
      </c>
      <c r="C2634" t="str">
        <f t="shared" si="41"/>
        <v>KHKracheh</v>
      </c>
    </row>
    <row r="2635" spans="1:3">
      <c r="A2635" t="s">
        <v>10272</v>
      </c>
      <c r="B2635" t="s">
        <v>10273</v>
      </c>
      <c r="C2635" t="str">
        <f t="shared" si="41"/>
        <v>KHMôndól Kiri</v>
      </c>
    </row>
    <row r="2636" spans="1:3">
      <c r="A2636" t="s">
        <v>10272</v>
      </c>
      <c r="B2636" t="s">
        <v>10274</v>
      </c>
      <c r="C2636" t="str">
        <f t="shared" si="41"/>
        <v>KHMondol Kiri</v>
      </c>
    </row>
    <row r="2637" spans="1:3">
      <c r="A2637" t="s">
        <v>10275</v>
      </c>
      <c r="B2637" t="s">
        <v>10276</v>
      </c>
      <c r="C2637" t="str">
        <f t="shared" si="41"/>
        <v>KHPreăh Vihéar</v>
      </c>
    </row>
    <row r="2638" spans="1:3">
      <c r="A2638" t="s">
        <v>10275</v>
      </c>
      <c r="B2638" t="s">
        <v>10277</v>
      </c>
      <c r="C2638" t="str">
        <f t="shared" si="41"/>
        <v>KHPreah Vihear</v>
      </c>
    </row>
    <row r="2639" spans="1:3">
      <c r="A2639" t="s">
        <v>10278</v>
      </c>
      <c r="B2639" t="s">
        <v>10279</v>
      </c>
      <c r="C2639" t="str">
        <f t="shared" si="41"/>
        <v>KHPrey Vêng</v>
      </c>
    </row>
    <row r="2640" spans="1:3">
      <c r="A2640" t="s">
        <v>10278</v>
      </c>
      <c r="B2640" t="s">
        <v>10280</v>
      </c>
      <c r="C2640" t="str">
        <f t="shared" si="41"/>
        <v>KHPrey Veaeng</v>
      </c>
    </row>
    <row r="2641" spans="1:3">
      <c r="A2641" t="s">
        <v>10281</v>
      </c>
      <c r="B2641" t="s">
        <v>10282</v>
      </c>
      <c r="C2641" t="str">
        <f t="shared" si="41"/>
        <v>KHPoŭthĭsăt</v>
      </c>
    </row>
    <row r="2642" spans="1:3">
      <c r="A2642" t="s">
        <v>10281</v>
      </c>
      <c r="B2642" t="s">
        <v>10283</v>
      </c>
      <c r="C2642" t="str">
        <f t="shared" si="41"/>
        <v>KHPousaat</v>
      </c>
    </row>
    <row r="2643" spans="1:3">
      <c r="A2643" t="s">
        <v>10284</v>
      </c>
      <c r="B2643" t="s">
        <v>10285</v>
      </c>
      <c r="C2643" t="str">
        <f t="shared" si="41"/>
        <v>KHRotanak Kiri</v>
      </c>
    </row>
    <row r="2644" spans="1:3">
      <c r="A2644" t="s">
        <v>10284</v>
      </c>
      <c r="B2644" t="s">
        <v>10286</v>
      </c>
      <c r="C2644" t="str">
        <f t="shared" si="41"/>
        <v>KHRôtânôkiri</v>
      </c>
    </row>
    <row r="2645" spans="1:3">
      <c r="A2645" t="s">
        <v>10287</v>
      </c>
      <c r="B2645" t="s">
        <v>10288</v>
      </c>
      <c r="C2645" t="str">
        <f t="shared" si="41"/>
        <v>KHSiem Reab</v>
      </c>
    </row>
    <row r="2646" spans="1:3">
      <c r="A2646" t="s">
        <v>10287</v>
      </c>
      <c r="B2646" t="s">
        <v>10289</v>
      </c>
      <c r="C2646" t="str">
        <f t="shared" si="41"/>
        <v>KHSiĕmréab</v>
      </c>
    </row>
    <row r="2647" spans="1:3">
      <c r="A2647" t="s">
        <v>10290</v>
      </c>
      <c r="B2647" t="s">
        <v>10291</v>
      </c>
      <c r="C2647" t="str">
        <f t="shared" si="41"/>
        <v>KHPreăh Sihanouk</v>
      </c>
    </row>
    <row r="2648" spans="1:3">
      <c r="A2648" t="s">
        <v>10290</v>
      </c>
      <c r="B2648" t="s">
        <v>10292</v>
      </c>
      <c r="C2648" t="str">
        <f t="shared" si="41"/>
        <v>KHPreah Sihanouk</v>
      </c>
    </row>
    <row r="2649" spans="1:3">
      <c r="A2649" t="s">
        <v>10293</v>
      </c>
      <c r="B2649" t="s">
        <v>10294</v>
      </c>
      <c r="C2649" t="str">
        <f t="shared" si="41"/>
        <v>KHStoĕng Trêng</v>
      </c>
    </row>
    <row r="2650" spans="1:3">
      <c r="A2650" t="s">
        <v>10293</v>
      </c>
      <c r="B2650" t="s">
        <v>10295</v>
      </c>
      <c r="C2650" t="str">
        <f t="shared" si="41"/>
        <v>KHStueng Traeng</v>
      </c>
    </row>
    <row r="2651" spans="1:3">
      <c r="A2651" t="s">
        <v>10296</v>
      </c>
      <c r="B2651" t="s">
        <v>10297</v>
      </c>
      <c r="C2651" t="str">
        <f t="shared" si="41"/>
        <v>KHBaat Dambang</v>
      </c>
    </row>
    <row r="2652" spans="1:3">
      <c r="A2652" t="s">
        <v>10296</v>
      </c>
      <c r="B2652" t="s">
        <v>10298</v>
      </c>
      <c r="C2652" t="str">
        <f t="shared" si="41"/>
        <v>KHBătdâmbâng</v>
      </c>
    </row>
    <row r="2653" spans="1:3">
      <c r="A2653" t="s">
        <v>10299</v>
      </c>
      <c r="B2653" t="s">
        <v>10300</v>
      </c>
      <c r="C2653" t="str">
        <f t="shared" si="41"/>
        <v>KHSvay Riĕng</v>
      </c>
    </row>
    <row r="2654" spans="1:3">
      <c r="A2654" t="s">
        <v>10299</v>
      </c>
      <c r="B2654" t="s">
        <v>10301</v>
      </c>
      <c r="C2654" t="str">
        <f t="shared" si="41"/>
        <v>KHSvaay Rieng</v>
      </c>
    </row>
    <row r="2655" spans="1:3">
      <c r="A2655" t="s">
        <v>10302</v>
      </c>
      <c r="B2655" t="s">
        <v>10303</v>
      </c>
      <c r="C2655" t="str">
        <f t="shared" si="41"/>
        <v>KHTaakaev</v>
      </c>
    </row>
    <row r="2656" spans="1:3">
      <c r="A2656" t="s">
        <v>10302</v>
      </c>
      <c r="B2656" t="s">
        <v>10304</v>
      </c>
      <c r="C2656" t="str">
        <f t="shared" si="41"/>
        <v>KHTakêv</v>
      </c>
    </row>
    <row r="2657" spans="1:3">
      <c r="A2657" t="s">
        <v>10305</v>
      </c>
      <c r="B2657" t="s">
        <v>10306</v>
      </c>
      <c r="C2657" t="str">
        <f t="shared" si="41"/>
        <v>KHŎtdâr Méanchey</v>
      </c>
    </row>
    <row r="2658" spans="1:3">
      <c r="A2658" t="s">
        <v>10305</v>
      </c>
      <c r="B2658" t="s">
        <v>10307</v>
      </c>
      <c r="C2658" t="str">
        <f t="shared" si="41"/>
        <v>KHOtdar Mean Chey</v>
      </c>
    </row>
    <row r="2659" spans="1:3">
      <c r="A2659" t="s">
        <v>10308</v>
      </c>
      <c r="B2659" t="s">
        <v>10309</v>
      </c>
      <c r="C2659" t="str">
        <f t="shared" si="41"/>
        <v>KHKaeb</v>
      </c>
    </row>
    <row r="2660" spans="1:3">
      <c r="A2660" t="s">
        <v>10308</v>
      </c>
      <c r="B2660" t="s">
        <v>10310</v>
      </c>
      <c r="C2660" t="str">
        <f t="shared" si="41"/>
        <v>KHKêb</v>
      </c>
    </row>
    <row r="2661" spans="1:3">
      <c r="A2661" t="s">
        <v>10311</v>
      </c>
      <c r="B2661" t="s">
        <v>10312</v>
      </c>
      <c r="C2661" t="str">
        <f t="shared" si="41"/>
        <v>KHPailĭn</v>
      </c>
    </row>
    <row r="2662" spans="1:3">
      <c r="A2662" t="s">
        <v>10311</v>
      </c>
      <c r="B2662" t="s">
        <v>10313</v>
      </c>
      <c r="C2662" t="str">
        <f t="shared" si="41"/>
        <v>KHPailin</v>
      </c>
    </row>
    <row r="2663" spans="1:3">
      <c r="A2663" t="s">
        <v>10314</v>
      </c>
      <c r="B2663" t="s">
        <v>10315</v>
      </c>
      <c r="C2663" t="str">
        <f t="shared" si="41"/>
        <v>KHTbong Khmum</v>
      </c>
    </row>
    <row r="2664" spans="1:3">
      <c r="A2664" t="s">
        <v>10314</v>
      </c>
      <c r="B2664" t="s">
        <v>10316</v>
      </c>
      <c r="C2664" t="str">
        <f t="shared" si="41"/>
        <v>KHTbong Khmŭm</v>
      </c>
    </row>
    <row r="2665" spans="1:3">
      <c r="A2665" t="s">
        <v>10317</v>
      </c>
      <c r="B2665" t="s">
        <v>10318</v>
      </c>
      <c r="C2665" t="str">
        <f t="shared" si="41"/>
        <v>KHKampong Chaam</v>
      </c>
    </row>
    <row r="2666" spans="1:3">
      <c r="A2666" t="s">
        <v>10317</v>
      </c>
      <c r="B2666" t="s">
        <v>10319</v>
      </c>
      <c r="C2666" t="str">
        <f t="shared" si="41"/>
        <v>KHKâmpóng Cham</v>
      </c>
    </row>
    <row r="2667" spans="1:3">
      <c r="A2667" t="s">
        <v>10320</v>
      </c>
      <c r="B2667" t="s">
        <v>10321</v>
      </c>
      <c r="C2667" t="str">
        <f t="shared" si="41"/>
        <v>KHKampong Chhnang</v>
      </c>
    </row>
    <row r="2668" spans="1:3">
      <c r="A2668" t="s">
        <v>10320</v>
      </c>
      <c r="B2668" t="s">
        <v>10322</v>
      </c>
      <c r="C2668" t="str">
        <f t="shared" si="41"/>
        <v>KHKâmpóng Chhnăng</v>
      </c>
    </row>
    <row r="2669" spans="1:3">
      <c r="A2669" t="s">
        <v>10323</v>
      </c>
      <c r="B2669" t="s">
        <v>10324</v>
      </c>
      <c r="C2669" t="str">
        <f t="shared" si="41"/>
        <v>KHKampong Spueu</v>
      </c>
    </row>
    <row r="2670" spans="1:3">
      <c r="A2670" t="s">
        <v>10323</v>
      </c>
      <c r="B2670" t="s">
        <v>10325</v>
      </c>
      <c r="C2670" t="str">
        <f t="shared" si="41"/>
        <v>KHKâmpóng Spœ</v>
      </c>
    </row>
    <row r="2671" spans="1:3">
      <c r="A2671" t="s">
        <v>10326</v>
      </c>
      <c r="B2671" t="s">
        <v>10327</v>
      </c>
      <c r="C2671" t="str">
        <f t="shared" si="41"/>
        <v>KHKâmpóng Thum</v>
      </c>
    </row>
    <row r="2672" spans="1:3">
      <c r="A2672" t="s">
        <v>10326</v>
      </c>
      <c r="B2672" t="s">
        <v>10328</v>
      </c>
      <c r="C2672" t="str">
        <f t="shared" si="41"/>
        <v>KHKampong Thum</v>
      </c>
    </row>
    <row r="2673" spans="1:3">
      <c r="A2673" t="s">
        <v>10329</v>
      </c>
      <c r="B2673" t="s">
        <v>10330</v>
      </c>
      <c r="C2673" t="str">
        <f t="shared" si="41"/>
        <v>KHKampot</v>
      </c>
    </row>
    <row r="2674" spans="1:3">
      <c r="A2674" t="s">
        <v>10329</v>
      </c>
      <c r="B2674" t="s">
        <v>10331</v>
      </c>
      <c r="C2674" t="str">
        <f t="shared" si="41"/>
        <v>KHKâmpôt</v>
      </c>
    </row>
    <row r="2675" spans="1:3">
      <c r="A2675" t="s">
        <v>10332</v>
      </c>
      <c r="B2675" t="s">
        <v>10333</v>
      </c>
      <c r="C2675" t="str">
        <f t="shared" si="41"/>
        <v>KHKandaal</v>
      </c>
    </row>
    <row r="2676" spans="1:3">
      <c r="A2676" t="s">
        <v>10332</v>
      </c>
      <c r="B2676" t="s">
        <v>10334</v>
      </c>
      <c r="C2676" t="str">
        <f t="shared" si="41"/>
        <v>KHKândal</v>
      </c>
    </row>
    <row r="2677" spans="1:3">
      <c r="A2677" t="s">
        <v>10335</v>
      </c>
      <c r="B2677" t="s">
        <v>10336</v>
      </c>
      <c r="C2677" t="str">
        <f t="shared" si="41"/>
        <v>KHKaoh Kong</v>
      </c>
    </row>
    <row r="2678" spans="1:3">
      <c r="A2678" t="s">
        <v>10335</v>
      </c>
      <c r="B2678" t="s">
        <v>10337</v>
      </c>
      <c r="C2678" t="str">
        <f t="shared" si="41"/>
        <v>KHKaôh Kŏng</v>
      </c>
    </row>
    <row r="2679" spans="1:3">
      <c r="A2679" t="s">
        <v>10338</v>
      </c>
      <c r="B2679" t="s">
        <v>10339</v>
      </c>
      <c r="C2679" t="str">
        <f t="shared" si="41"/>
        <v>KIGilbert Islands</v>
      </c>
    </row>
    <row r="2680" spans="1:3">
      <c r="A2680" t="s">
        <v>10340</v>
      </c>
      <c r="B2680" t="s">
        <v>10341</v>
      </c>
      <c r="C2680" t="str">
        <f t="shared" si="41"/>
        <v>KILine Islands</v>
      </c>
    </row>
    <row r="2681" spans="1:3">
      <c r="A2681" t="s">
        <v>10342</v>
      </c>
      <c r="B2681" t="s">
        <v>10343</v>
      </c>
      <c r="C2681" t="str">
        <f t="shared" si="41"/>
        <v>KIPhoenix Islands</v>
      </c>
    </row>
    <row r="2682" spans="1:3">
      <c r="A2682" t="s">
        <v>10344</v>
      </c>
      <c r="B2682" t="s">
        <v>10345</v>
      </c>
      <c r="C2682" t="str">
        <f t="shared" si="41"/>
        <v>KMNdzuwani</v>
      </c>
    </row>
    <row r="2683" spans="1:3">
      <c r="A2683" t="s">
        <v>10344</v>
      </c>
      <c r="B2683" t="s">
        <v>10346</v>
      </c>
      <c r="C2683" t="str">
        <f t="shared" si="41"/>
        <v>KMAnjwān</v>
      </c>
    </row>
    <row r="2684" spans="1:3">
      <c r="A2684" t="s">
        <v>10344</v>
      </c>
      <c r="B2684" t="s">
        <v>10347</v>
      </c>
      <c r="C2684" t="str">
        <f t="shared" si="41"/>
        <v>KMAndjouân</v>
      </c>
    </row>
    <row r="2685" spans="1:3">
      <c r="A2685" t="s">
        <v>10344</v>
      </c>
      <c r="B2685" t="s">
        <v>10348</v>
      </c>
      <c r="C2685" t="str">
        <f t="shared" si="41"/>
        <v>KMAnjouan</v>
      </c>
    </row>
    <row r="2686" spans="1:3">
      <c r="A2686" t="s">
        <v>10349</v>
      </c>
      <c r="B2686" t="s">
        <v>10350</v>
      </c>
      <c r="C2686" t="str">
        <f t="shared" si="41"/>
        <v>KMNgazidja</v>
      </c>
    </row>
    <row r="2687" spans="1:3">
      <c r="A2687" t="s">
        <v>10349</v>
      </c>
      <c r="B2687" t="s">
        <v>10351</v>
      </c>
      <c r="C2687" t="str">
        <f t="shared" si="41"/>
        <v>KMAnjazījah</v>
      </c>
    </row>
    <row r="2688" spans="1:3">
      <c r="A2688" t="s">
        <v>10349</v>
      </c>
      <c r="B2688" t="s">
        <v>10352</v>
      </c>
      <c r="C2688" t="str">
        <f t="shared" si="41"/>
        <v>KMAndjazîdja</v>
      </c>
    </row>
    <row r="2689" spans="1:3">
      <c r="A2689" t="s">
        <v>10349</v>
      </c>
      <c r="B2689" t="s">
        <v>10353</v>
      </c>
      <c r="C2689" t="str">
        <f t="shared" si="41"/>
        <v>KMGrande Comore</v>
      </c>
    </row>
    <row r="2690" spans="1:3">
      <c r="A2690" t="s">
        <v>10354</v>
      </c>
      <c r="B2690" t="s">
        <v>10355</v>
      </c>
      <c r="C2690" t="str">
        <f t="shared" si="41"/>
        <v>KMMwali</v>
      </c>
    </row>
    <row r="2691" spans="1:3">
      <c r="A2691" t="s">
        <v>10354</v>
      </c>
      <c r="B2691" t="s">
        <v>10356</v>
      </c>
      <c r="C2691" t="str">
        <f t="shared" ref="C2691:C2754" si="42">LEFT(A2691,2)&amp;B2691</f>
        <v>KMMūhīlī</v>
      </c>
    </row>
    <row r="2692" spans="1:3">
      <c r="A2692" t="s">
        <v>10354</v>
      </c>
      <c r="B2692" t="s">
        <v>10357</v>
      </c>
      <c r="C2692" t="str">
        <f t="shared" si="42"/>
        <v>KMMoûhîlî</v>
      </c>
    </row>
    <row r="2693" spans="1:3">
      <c r="A2693" t="s">
        <v>10354</v>
      </c>
      <c r="B2693" t="s">
        <v>10358</v>
      </c>
      <c r="C2693" t="str">
        <f t="shared" si="42"/>
        <v>KMMohéli</v>
      </c>
    </row>
    <row r="2694" spans="1:3">
      <c r="A2694" t="s">
        <v>10359</v>
      </c>
      <c r="B2694" t="s">
        <v>10360</v>
      </c>
      <c r="C2694" t="str">
        <f t="shared" si="42"/>
        <v>KNSaint Kitts</v>
      </c>
    </row>
    <row r="2695" spans="1:3">
      <c r="A2695" t="s">
        <v>10361</v>
      </c>
      <c r="B2695" t="s">
        <v>10362</v>
      </c>
      <c r="C2695" t="str">
        <f t="shared" si="42"/>
        <v>KNChrist Church Nichola Town</v>
      </c>
    </row>
    <row r="2696" spans="1:3">
      <c r="A2696" t="s">
        <v>10363</v>
      </c>
      <c r="B2696" t="s">
        <v>10364</v>
      </c>
      <c r="C2696" t="str">
        <f t="shared" si="42"/>
        <v>KNSaint Anne Sandy Point</v>
      </c>
    </row>
    <row r="2697" spans="1:3">
      <c r="A2697" t="s">
        <v>10365</v>
      </c>
      <c r="B2697" t="s">
        <v>10366</v>
      </c>
      <c r="C2697" t="str">
        <f t="shared" si="42"/>
        <v>KNSaint George Basseterre</v>
      </c>
    </row>
    <row r="2698" spans="1:3">
      <c r="A2698" t="s">
        <v>10367</v>
      </c>
      <c r="B2698" t="s">
        <v>10368</v>
      </c>
      <c r="C2698" t="str">
        <f t="shared" si="42"/>
        <v>KNSaint John Capisterre</v>
      </c>
    </row>
    <row r="2699" spans="1:3">
      <c r="A2699" t="s">
        <v>10369</v>
      </c>
      <c r="B2699" t="s">
        <v>10370</v>
      </c>
      <c r="C2699" t="str">
        <f t="shared" si="42"/>
        <v>KNSaint Mary Cayon</v>
      </c>
    </row>
    <row r="2700" spans="1:3">
      <c r="A2700" t="s">
        <v>10371</v>
      </c>
      <c r="B2700" t="s">
        <v>10372</v>
      </c>
      <c r="C2700" t="str">
        <f t="shared" si="42"/>
        <v>KNSaint Paul Capisterre</v>
      </c>
    </row>
    <row r="2701" spans="1:3">
      <c r="A2701" t="s">
        <v>10373</v>
      </c>
      <c r="B2701" t="s">
        <v>10374</v>
      </c>
      <c r="C2701" t="str">
        <f t="shared" si="42"/>
        <v>KNSaint Peter Basseterre</v>
      </c>
    </row>
    <row r="2702" spans="1:3">
      <c r="A2702" t="s">
        <v>10375</v>
      </c>
      <c r="B2702" t="s">
        <v>10376</v>
      </c>
      <c r="C2702" t="str">
        <f t="shared" si="42"/>
        <v>KNSaint Thomas Middle Island</v>
      </c>
    </row>
    <row r="2703" spans="1:3">
      <c r="A2703" t="s">
        <v>10377</v>
      </c>
      <c r="B2703" t="s">
        <v>10378</v>
      </c>
      <c r="C2703" t="str">
        <f t="shared" si="42"/>
        <v>KNTrinity Palmetto Point</v>
      </c>
    </row>
    <row r="2704" spans="1:3">
      <c r="A2704" t="s">
        <v>10379</v>
      </c>
      <c r="B2704" t="s">
        <v>10380</v>
      </c>
      <c r="C2704" t="str">
        <f t="shared" si="42"/>
        <v>KNNevis</v>
      </c>
    </row>
    <row r="2705" spans="1:3">
      <c r="A2705" t="s">
        <v>10381</v>
      </c>
      <c r="B2705" t="s">
        <v>10382</v>
      </c>
      <c r="C2705" t="str">
        <f t="shared" si="42"/>
        <v>KNSaint George Gingerland</v>
      </c>
    </row>
    <row r="2706" spans="1:3">
      <c r="A2706" t="s">
        <v>10383</v>
      </c>
      <c r="B2706" t="s">
        <v>10384</v>
      </c>
      <c r="C2706" t="str">
        <f t="shared" si="42"/>
        <v>KNSaint James Windward</v>
      </c>
    </row>
    <row r="2707" spans="1:3">
      <c r="A2707" t="s">
        <v>10385</v>
      </c>
      <c r="B2707" t="s">
        <v>10386</v>
      </c>
      <c r="C2707" t="str">
        <f t="shared" si="42"/>
        <v>KNSaint John Figtree</v>
      </c>
    </row>
    <row r="2708" spans="1:3">
      <c r="A2708" t="s">
        <v>10387</v>
      </c>
      <c r="B2708" t="s">
        <v>10388</v>
      </c>
      <c r="C2708" t="str">
        <f t="shared" si="42"/>
        <v>KNSaint Paul Charlestown</v>
      </c>
    </row>
    <row r="2709" spans="1:3">
      <c r="A2709" t="s">
        <v>10389</v>
      </c>
      <c r="B2709" t="s">
        <v>10390</v>
      </c>
      <c r="C2709" t="str">
        <f t="shared" si="42"/>
        <v>KNSaint Thomas Lowland</v>
      </c>
    </row>
    <row r="2710" spans="1:3">
      <c r="A2710" t="s">
        <v>10391</v>
      </c>
      <c r="B2710" t="s">
        <v>10392</v>
      </c>
      <c r="C2710" t="str">
        <f t="shared" si="42"/>
        <v>KPRaseon</v>
      </c>
    </row>
    <row r="2711" spans="1:3">
      <c r="A2711" t="s">
        <v>10391</v>
      </c>
      <c r="B2711" t="s">
        <v>10393</v>
      </c>
      <c r="C2711" t="str">
        <f t="shared" si="42"/>
        <v>KPRasǒn</v>
      </c>
    </row>
    <row r="2712" spans="1:3">
      <c r="A2712" t="s">
        <v>10394</v>
      </c>
      <c r="B2712" t="s">
        <v>10395</v>
      </c>
      <c r="C2712" t="str">
        <f t="shared" si="42"/>
        <v>KPPhyeongannamto</v>
      </c>
    </row>
    <row r="2713" spans="1:3">
      <c r="A2713" t="s">
        <v>10394</v>
      </c>
      <c r="B2713" t="s">
        <v>10396</v>
      </c>
      <c r="C2713" t="str">
        <f t="shared" si="42"/>
        <v>KPP'yǒngan-namdo</v>
      </c>
    </row>
    <row r="2714" spans="1:3">
      <c r="A2714" t="s">
        <v>10397</v>
      </c>
      <c r="B2714" t="s">
        <v>10398</v>
      </c>
      <c r="C2714" t="str">
        <f t="shared" si="42"/>
        <v>KPP'yǒngan-bukto</v>
      </c>
    </row>
    <row r="2715" spans="1:3">
      <c r="A2715" t="s">
        <v>10397</v>
      </c>
      <c r="B2715" t="s">
        <v>10399</v>
      </c>
      <c r="C2715" t="str">
        <f t="shared" si="42"/>
        <v>KPPhyeonganpukto</v>
      </c>
    </row>
    <row r="2716" spans="1:3">
      <c r="A2716" t="s">
        <v>10400</v>
      </c>
      <c r="B2716" t="s">
        <v>10401</v>
      </c>
      <c r="C2716" t="str">
        <f t="shared" si="42"/>
        <v>KPChagang-do</v>
      </c>
    </row>
    <row r="2717" spans="1:3">
      <c r="A2717" t="s">
        <v>10400</v>
      </c>
      <c r="B2717" t="s">
        <v>10402</v>
      </c>
      <c r="C2717" t="str">
        <f t="shared" si="42"/>
        <v>KPJakangto</v>
      </c>
    </row>
    <row r="2718" spans="1:3">
      <c r="A2718" t="s">
        <v>10403</v>
      </c>
      <c r="B2718" t="s">
        <v>10404</v>
      </c>
      <c r="C2718" t="str">
        <f t="shared" si="42"/>
        <v>KPHwanghae-namdo</v>
      </c>
    </row>
    <row r="2719" spans="1:3">
      <c r="A2719" t="s">
        <v>10403</v>
      </c>
      <c r="B2719" t="s">
        <v>10405</v>
      </c>
      <c r="C2719" t="str">
        <f t="shared" si="42"/>
        <v>KPHwanghainamto</v>
      </c>
    </row>
    <row r="2720" spans="1:3">
      <c r="A2720" t="s">
        <v>10406</v>
      </c>
      <c r="B2720" t="s">
        <v>10407</v>
      </c>
      <c r="C2720" t="str">
        <f t="shared" si="42"/>
        <v>KPHwanghae-bukto</v>
      </c>
    </row>
    <row r="2721" spans="1:3">
      <c r="A2721" t="s">
        <v>10406</v>
      </c>
      <c r="B2721" t="s">
        <v>10408</v>
      </c>
      <c r="C2721" t="str">
        <f t="shared" si="42"/>
        <v>KPHwanghaipukto</v>
      </c>
    </row>
    <row r="2722" spans="1:3">
      <c r="A2722" t="s">
        <v>10409</v>
      </c>
      <c r="B2722" t="s">
        <v>10410</v>
      </c>
      <c r="C2722" t="str">
        <f t="shared" si="42"/>
        <v>KPKangweonto</v>
      </c>
    </row>
    <row r="2723" spans="1:3">
      <c r="A2723" t="s">
        <v>10409</v>
      </c>
      <c r="B2723" t="s">
        <v>10411</v>
      </c>
      <c r="C2723" t="str">
        <f t="shared" si="42"/>
        <v>KPKangwǒn-do</v>
      </c>
    </row>
    <row r="2724" spans="1:3">
      <c r="A2724" t="s">
        <v>10412</v>
      </c>
      <c r="B2724" t="s">
        <v>10413</v>
      </c>
      <c r="C2724" t="str">
        <f t="shared" si="42"/>
        <v>KPHamgyǒng-namdo</v>
      </c>
    </row>
    <row r="2725" spans="1:3">
      <c r="A2725" t="s">
        <v>10412</v>
      </c>
      <c r="B2725" t="s">
        <v>10414</v>
      </c>
      <c r="C2725" t="str">
        <f t="shared" si="42"/>
        <v>KPHamkyeongnamto</v>
      </c>
    </row>
    <row r="2726" spans="1:3">
      <c r="A2726" t="s">
        <v>10415</v>
      </c>
      <c r="B2726" t="s">
        <v>10416</v>
      </c>
      <c r="C2726" t="str">
        <f t="shared" si="42"/>
        <v>KPHamkyeongpukto</v>
      </c>
    </row>
    <row r="2727" spans="1:3">
      <c r="A2727" t="s">
        <v>10415</v>
      </c>
      <c r="B2727" t="s">
        <v>10417</v>
      </c>
      <c r="C2727" t="str">
        <f t="shared" si="42"/>
        <v>KPHamgyǒng-bukto</v>
      </c>
    </row>
    <row r="2728" spans="1:3">
      <c r="A2728" t="s">
        <v>10418</v>
      </c>
      <c r="B2728" t="s">
        <v>10419</v>
      </c>
      <c r="C2728" t="str">
        <f t="shared" si="42"/>
        <v>KPRyangkangto</v>
      </c>
    </row>
    <row r="2729" spans="1:3">
      <c r="A2729" t="s">
        <v>10418</v>
      </c>
      <c r="B2729" t="s">
        <v>10420</v>
      </c>
      <c r="C2729" t="str">
        <f t="shared" si="42"/>
        <v>KPRyanggang-do</v>
      </c>
    </row>
    <row r="2730" spans="1:3">
      <c r="A2730" t="s">
        <v>10421</v>
      </c>
      <c r="B2730" t="s">
        <v>10422</v>
      </c>
      <c r="C2730" t="str">
        <f t="shared" si="42"/>
        <v>KPP'yǒngyang</v>
      </c>
    </row>
    <row r="2731" spans="1:3">
      <c r="A2731" t="s">
        <v>10421</v>
      </c>
      <c r="B2731" t="s">
        <v>10423</v>
      </c>
      <c r="C2731" t="str">
        <f t="shared" si="42"/>
        <v>KPPhyeongyang</v>
      </c>
    </row>
    <row r="2732" spans="1:3">
      <c r="A2732" t="s">
        <v>10424</v>
      </c>
      <c r="B2732" t="s">
        <v>10425</v>
      </c>
      <c r="C2732" t="str">
        <f t="shared" si="42"/>
        <v>KPNamp’o</v>
      </c>
    </row>
    <row r="2733" spans="1:3">
      <c r="A2733" t="s">
        <v>10424</v>
      </c>
      <c r="B2733" t="s">
        <v>10426</v>
      </c>
      <c r="C2733" t="str">
        <f t="shared" si="42"/>
        <v>KPNampho</v>
      </c>
    </row>
    <row r="2734" spans="1:3">
      <c r="A2734" t="s">
        <v>10427</v>
      </c>
      <c r="B2734" t="s">
        <v>1416</v>
      </c>
      <c r="C2734" t="str">
        <f t="shared" si="42"/>
        <v>KRSeoul-teukbyeolsi</v>
      </c>
    </row>
    <row r="2735" spans="1:3">
      <c r="A2735" t="s">
        <v>10428</v>
      </c>
      <c r="B2735" t="s">
        <v>10429</v>
      </c>
      <c r="C2735" t="str">
        <f t="shared" si="42"/>
        <v>KRBusan-gwangyeoksi</v>
      </c>
    </row>
    <row r="2736" spans="1:3">
      <c r="A2736" t="s">
        <v>10430</v>
      </c>
      <c r="B2736" t="s">
        <v>10431</v>
      </c>
      <c r="C2736" t="str">
        <f t="shared" si="42"/>
        <v>KRDaegu-gwangyeoksi</v>
      </c>
    </row>
    <row r="2737" spans="1:3">
      <c r="A2737" t="s">
        <v>10432</v>
      </c>
      <c r="B2737" t="s">
        <v>1363</v>
      </c>
      <c r="C2737" t="str">
        <f t="shared" si="42"/>
        <v>KRIncheon-gwangyeoksi</v>
      </c>
    </row>
    <row r="2738" spans="1:3">
      <c r="A2738" t="s">
        <v>10433</v>
      </c>
      <c r="B2738" t="s">
        <v>10434</v>
      </c>
      <c r="C2738" t="str">
        <f t="shared" si="42"/>
        <v>KRGwangju-gwangyeoksi</v>
      </c>
    </row>
    <row r="2739" spans="1:3">
      <c r="A2739" t="s">
        <v>10435</v>
      </c>
      <c r="B2739" t="s">
        <v>10436</v>
      </c>
      <c r="C2739" t="str">
        <f t="shared" si="42"/>
        <v>KRDaejeon-gwangyeoksi</v>
      </c>
    </row>
    <row r="2740" spans="1:3">
      <c r="A2740" t="s">
        <v>10437</v>
      </c>
      <c r="B2740" t="s">
        <v>1436</v>
      </c>
      <c r="C2740" t="str">
        <f t="shared" si="42"/>
        <v>KRUlsan-gwangyeoksi</v>
      </c>
    </row>
    <row r="2741" spans="1:3">
      <c r="A2741" t="s">
        <v>10438</v>
      </c>
      <c r="B2741" t="s">
        <v>1309</v>
      </c>
      <c r="C2741" t="str">
        <f t="shared" si="42"/>
        <v>KRGyeonggi-do</v>
      </c>
    </row>
    <row r="2742" spans="1:3">
      <c r="A2742" t="s">
        <v>10439</v>
      </c>
      <c r="B2742" t="s">
        <v>10440</v>
      </c>
      <c r="C2742" t="str">
        <f t="shared" si="42"/>
        <v>KRGangwon-do</v>
      </c>
    </row>
    <row r="2743" spans="1:3">
      <c r="A2743" t="s">
        <v>10441</v>
      </c>
      <c r="B2743" t="s">
        <v>10442</v>
      </c>
      <c r="C2743" t="str">
        <f t="shared" si="42"/>
        <v>KRChungcheongbuk-do</v>
      </c>
    </row>
    <row r="2744" spans="1:3">
      <c r="A2744" t="s">
        <v>10443</v>
      </c>
      <c r="B2744" t="s">
        <v>1608</v>
      </c>
      <c r="C2744" t="str">
        <f t="shared" si="42"/>
        <v>KRChungcheongnam-do</v>
      </c>
    </row>
    <row r="2745" spans="1:3">
      <c r="A2745" t="s">
        <v>10444</v>
      </c>
      <c r="B2745" t="s">
        <v>1587</v>
      </c>
      <c r="C2745" t="str">
        <f t="shared" si="42"/>
        <v>KRJeollabuk-do</v>
      </c>
    </row>
    <row r="2746" spans="1:3">
      <c r="A2746" t="s">
        <v>10445</v>
      </c>
      <c r="B2746" t="s">
        <v>10446</v>
      </c>
      <c r="C2746" t="str">
        <f t="shared" si="42"/>
        <v>KRJeollanam-do</v>
      </c>
    </row>
    <row r="2747" spans="1:3">
      <c r="A2747" t="s">
        <v>10447</v>
      </c>
      <c r="B2747" t="s">
        <v>1890</v>
      </c>
      <c r="C2747" t="str">
        <f t="shared" si="42"/>
        <v>KRGyeongsangbuk-do</v>
      </c>
    </row>
    <row r="2748" spans="1:3">
      <c r="A2748" t="s">
        <v>10448</v>
      </c>
      <c r="B2748" t="s">
        <v>1541</v>
      </c>
      <c r="C2748" t="str">
        <f t="shared" si="42"/>
        <v>KRGyeongsangnam-do</v>
      </c>
    </row>
    <row r="2749" spans="1:3">
      <c r="A2749" t="s">
        <v>10449</v>
      </c>
      <c r="B2749" t="s">
        <v>10450</v>
      </c>
      <c r="C2749" t="str">
        <f t="shared" si="42"/>
        <v>KRJeju-teukbyeoljachido</v>
      </c>
    </row>
    <row r="2750" spans="1:3">
      <c r="A2750" t="s">
        <v>10451</v>
      </c>
      <c r="B2750" t="s">
        <v>10452</v>
      </c>
      <c r="C2750" t="str">
        <f t="shared" si="42"/>
        <v>KRSejong</v>
      </c>
    </row>
    <row r="2751" spans="1:3">
      <c r="A2751" t="s">
        <v>10453</v>
      </c>
      <c r="B2751" t="s">
        <v>10454</v>
      </c>
      <c r="C2751" t="str">
        <f t="shared" si="42"/>
        <v>KWAl Aḩmadī</v>
      </c>
    </row>
    <row r="2752" spans="1:3">
      <c r="A2752" t="s">
        <v>10455</v>
      </c>
      <c r="B2752" t="s">
        <v>10456</v>
      </c>
      <c r="C2752" t="str">
        <f t="shared" si="42"/>
        <v>KWAl Farwānīyah</v>
      </c>
    </row>
    <row r="2753" spans="1:3">
      <c r="A2753" t="s">
        <v>10457</v>
      </c>
      <c r="B2753" t="s">
        <v>10458</v>
      </c>
      <c r="C2753" t="str">
        <f t="shared" si="42"/>
        <v>KWḨawallī</v>
      </c>
    </row>
    <row r="2754" spans="1:3">
      <c r="A2754" t="s">
        <v>10459</v>
      </c>
      <c r="B2754" t="s">
        <v>10460</v>
      </c>
      <c r="C2754" t="str">
        <f t="shared" si="42"/>
        <v>KWAl Jahrā’</v>
      </c>
    </row>
    <row r="2755" spans="1:3">
      <c r="A2755" t="s">
        <v>10461</v>
      </c>
      <c r="B2755" t="s">
        <v>6365</v>
      </c>
      <c r="C2755" t="str">
        <f t="shared" ref="C2755:C2818" si="43">LEFT(A2755,2)&amp;B2755</f>
        <v>KWAl ‘Āşimah</v>
      </c>
    </row>
    <row r="2756" spans="1:3">
      <c r="A2756" t="s">
        <v>10462</v>
      </c>
      <c r="B2756" t="s">
        <v>10463</v>
      </c>
      <c r="C2756" t="str">
        <f t="shared" si="43"/>
        <v>KWMubārak al Kabīr</v>
      </c>
    </row>
    <row r="2757" spans="1:3">
      <c r="A2757" t="s">
        <v>10464</v>
      </c>
      <c r="B2757" t="s">
        <v>10465</v>
      </c>
      <c r="C2757" t="str">
        <f t="shared" si="43"/>
        <v>KZAqmola oblysy</v>
      </c>
    </row>
    <row r="2758" spans="1:3">
      <c r="A2758" t="s">
        <v>10464</v>
      </c>
      <c r="B2758" t="s">
        <v>10466</v>
      </c>
      <c r="C2758" t="str">
        <f t="shared" si="43"/>
        <v>KZAkmolinskaja oblast'</v>
      </c>
    </row>
    <row r="2759" spans="1:3">
      <c r="A2759" t="s">
        <v>10464</v>
      </c>
      <c r="B2759" t="s">
        <v>10467</v>
      </c>
      <c r="C2759" t="str">
        <f t="shared" si="43"/>
        <v>KZAkmolinskaya oblast'</v>
      </c>
    </row>
    <row r="2760" spans="1:3">
      <c r="A2760" t="s">
        <v>10468</v>
      </c>
      <c r="B2760" t="s">
        <v>10469</v>
      </c>
      <c r="C2760" t="str">
        <f t="shared" si="43"/>
        <v>KZAqtöbe oblysy</v>
      </c>
    </row>
    <row r="2761" spans="1:3">
      <c r="A2761" t="s">
        <v>10468</v>
      </c>
      <c r="B2761" t="s">
        <v>10470</v>
      </c>
      <c r="C2761" t="str">
        <f t="shared" si="43"/>
        <v>KZAktjubinskaja oblast'</v>
      </c>
    </row>
    <row r="2762" spans="1:3">
      <c r="A2762" t="s">
        <v>10468</v>
      </c>
      <c r="B2762" t="s">
        <v>10471</v>
      </c>
      <c r="C2762" t="str">
        <f t="shared" si="43"/>
        <v>KZAktyubinskaya oblast'</v>
      </c>
    </row>
    <row r="2763" spans="1:3">
      <c r="A2763" t="s">
        <v>10472</v>
      </c>
      <c r="B2763" t="s">
        <v>10473</v>
      </c>
      <c r="C2763" t="str">
        <f t="shared" si="43"/>
        <v>KZAlmaty oblysy</v>
      </c>
    </row>
    <row r="2764" spans="1:3">
      <c r="A2764" t="s">
        <v>10472</v>
      </c>
      <c r="B2764" t="s">
        <v>10474</v>
      </c>
      <c r="C2764" t="str">
        <f t="shared" si="43"/>
        <v>KZAlmatinskaja oblast'</v>
      </c>
    </row>
    <row r="2765" spans="1:3">
      <c r="A2765" t="s">
        <v>10472</v>
      </c>
      <c r="B2765" t="s">
        <v>10475</v>
      </c>
      <c r="C2765" t="str">
        <f t="shared" si="43"/>
        <v>KZAlmatinskaya oblast'</v>
      </c>
    </row>
    <row r="2766" spans="1:3">
      <c r="A2766" t="s">
        <v>10476</v>
      </c>
      <c r="B2766" t="s">
        <v>10477</v>
      </c>
      <c r="C2766" t="str">
        <f t="shared" si="43"/>
        <v>KZAtyraū oblysy</v>
      </c>
    </row>
    <row r="2767" spans="1:3">
      <c r="A2767" t="s">
        <v>10476</v>
      </c>
      <c r="B2767" t="s">
        <v>10478</v>
      </c>
      <c r="C2767" t="str">
        <f t="shared" si="43"/>
        <v>KZAtyrauskaja oblast'</v>
      </c>
    </row>
    <row r="2768" spans="1:3">
      <c r="A2768" t="s">
        <v>10476</v>
      </c>
      <c r="B2768" t="s">
        <v>10479</v>
      </c>
      <c r="C2768" t="str">
        <f t="shared" si="43"/>
        <v>KZAtyrauskaya oblast'</v>
      </c>
    </row>
    <row r="2769" spans="1:3">
      <c r="A2769" t="s">
        <v>10480</v>
      </c>
      <c r="B2769" t="s">
        <v>1404</v>
      </c>
      <c r="C2769" t="str">
        <f t="shared" si="43"/>
        <v>KZQaraghandy oblysy</v>
      </c>
    </row>
    <row r="2770" spans="1:3">
      <c r="A2770" t="s">
        <v>10480</v>
      </c>
      <c r="B2770" t="s">
        <v>10481</v>
      </c>
      <c r="C2770" t="str">
        <f t="shared" si="43"/>
        <v>KZKaragandinskaja oblast'</v>
      </c>
    </row>
    <row r="2771" spans="1:3">
      <c r="A2771" t="s">
        <v>10480</v>
      </c>
      <c r="B2771" t="s">
        <v>10482</v>
      </c>
      <c r="C2771" t="str">
        <f t="shared" si="43"/>
        <v>KZKaragandinskaya oblast'</v>
      </c>
    </row>
    <row r="2772" spans="1:3">
      <c r="A2772" t="s">
        <v>10483</v>
      </c>
      <c r="B2772" t="s">
        <v>10484</v>
      </c>
      <c r="C2772" t="str">
        <f t="shared" si="43"/>
        <v>KZQostanay oblysy</v>
      </c>
    </row>
    <row r="2773" spans="1:3">
      <c r="A2773" t="s">
        <v>10483</v>
      </c>
      <c r="B2773" t="s">
        <v>10485</v>
      </c>
      <c r="C2773" t="str">
        <f t="shared" si="43"/>
        <v>KZKostanayskaya oblast'</v>
      </c>
    </row>
    <row r="2774" spans="1:3">
      <c r="A2774" t="s">
        <v>10483</v>
      </c>
      <c r="B2774" t="s">
        <v>10486</v>
      </c>
      <c r="C2774" t="str">
        <f t="shared" si="43"/>
        <v>KZKostanajskaja oblast'</v>
      </c>
    </row>
    <row r="2775" spans="1:3">
      <c r="A2775" t="s">
        <v>10487</v>
      </c>
      <c r="B2775" t="s">
        <v>10488</v>
      </c>
      <c r="C2775" t="str">
        <f t="shared" si="43"/>
        <v>KZQyzylorda oblysy</v>
      </c>
    </row>
    <row r="2776" spans="1:3">
      <c r="A2776" t="s">
        <v>10487</v>
      </c>
      <c r="B2776" t="s">
        <v>10489</v>
      </c>
      <c r="C2776" t="str">
        <f t="shared" si="43"/>
        <v>KZKyzylordinskaja oblast'</v>
      </c>
    </row>
    <row r="2777" spans="1:3">
      <c r="A2777" t="s">
        <v>10487</v>
      </c>
      <c r="B2777" t="s">
        <v>10490</v>
      </c>
      <c r="C2777" t="str">
        <f t="shared" si="43"/>
        <v>KZKyzylordinskaya oblast'</v>
      </c>
    </row>
    <row r="2778" spans="1:3">
      <c r="A2778" t="s">
        <v>10491</v>
      </c>
      <c r="B2778" t="s">
        <v>10492</v>
      </c>
      <c r="C2778" t="str">
        <f t="shared" si="43"/>
        <v>KZMangghystaū oblysy</v>
      </c>
    </row>
    <row r="2779" spans="1:3">
      <c r="A2779" t="s">
        <v>10491</v>
      </c>
      <c r="B2779" t="s">
        <v>10493</v>
      </c>
      <c r="C2779" t="str">
        <f t="shared" si="43"/>
        <v>KZMangistauskaya oblast'</v>
      </c>
    </row>
    <row r="2780" spans="1:3">
      <c r="A2780" t="s">
        <v>10491</v>
      </c>
      <c r="B2780" t="s">
        <v>10494</v>
      </c>
      <c r="C2780" t="str">
        <f t="shared" si="43"/>
        <v>KZMangystauskaja oblast'</v>
      </c>
    </row>
    <row r="2781" spans="1:3">
      <c r="A2781" t="s">
        <v>10495</v>
      </c>
      <c r="B2781" t="s">
        <v>10496</v>
      </c>
      <c r="C2781" t="str">
        <f t="shared" si="43"/>
        <v>KZPavlodar oblysy</v>
      </c>
    </row>
    <row r="2782" spans="1:3">
      <c r="A2782" t="s">
        <v>10495</v>
      </c>
      <c r="B2782" t="s">
        <v>10497</v>
      </c>
      <c r="C2782" t="str">
        <f t="shared" si="43"/>
        <v>KZPavlodarskaja oblast'</v>
      </c>
    </row>
    <row r="2783" spans="1:3">
      <c r="A2783" t="s">
        <v>10495</v>
      </c>
      <c r="B2783" t="s">
        <v>10498</v>
      </c>
      <c r="C2783" t="str">
        <f t="shared" si="43"/>
        <v>KZPavlodarskaya oblast'</v>
      </c>
    </row>
    <row r="2784" spans="1:3">
      <c r="A2784" t="s">
        <v>10499</v>
      </c>
      <c r="B2784" t="s">
        <v>10500</v>
      </c>
      <c r="C2784" t="str">
        <f t="shared" si="43"/>
        <v>KZSoltüstik Qazaqstan oblysy</v>
      </c>
    </row>
    <row r="2785" spans="1:3">
      <c r="A2785" t="s">
        <v>10499</v>
      </c>
      <c r="B2785" t="s">
        <v>10501</v>
      </c>
      <c r="C2785" t="str">
        <f t="shared" si="43"/>
        <v>KZSevero-Kazakhstanskaya oblast'</v>
      </c>
    </row>
    <row r="2786" spans="1:3">
      <c r="A2786" t="s">
        <v>10499</v>
      </c>
      <c r="B2786" t="s">
        <v>10502</v>
      </c>
      <c r="C2786" t="str">
        <f t="shared" si="43"/>
        <v>KZSevero-Kazahstanskaja oblast'</v>
      </c>
    </row>
    <row r="2787" spans="1:3">
      <c r="A2787" t="s">
        <v>10503</v>
      </c>
      <c r="B2787" t="s">
        <v>10504</v>
      </c>
      <c r="C2787" t="str">
        <f t="shared" si="43"/>
        <v>KZShyghys Qazaqstan oblysy</v>
      </c>
    </row>
    <row r="2788" spans="1:3">
      <c r="A2788" t="s">
        <v>10503</v>
      </c>
      <c r="B2788" t="s">
        <v>10505</v>
      </c>
      <c r="C2788" t="str">
        <f t="shared" si="43"/>
        <v>KZVostočno-Kazahstanskaja oblast'</v>
      </c>
    </row>
    <row r="2789" spans="1:3">
      <c r="A2789" t="s">
        <v>10503</v>
      </c>
      <c r="B2789" t="s">
        <v>10506</v>
      </c>
      <c r="C2789" t="str">
        <f t="shared" si="43"/>
        <v>KZVostochno-Kazakhstanskaya oblast'</v>
      </c>
    </row>
    <row r="2790" spans="1:3">
      <c r="A2790" t="s">
        <v>10507</v>
      </c>
      <c r="B2790" t="s">
        <v>10508</v>
      </c>
      <c r="C2790" t="str">
        <f t="shared" si="43"/>
        <v>KZTürkistan oblysy</v>
      </c>
    </row>
    <row r="2791" spans="1:3">
      <c r="A2791" t="s">
        <v>10507</v>
      </c>
      <c r="B2791" t="s">
        <v>10509</v>
      </c>
      <c r="C2791" t="str">
        <f t="shared" si="43"/>
        <v>KZTurkestanskaja oblast'</v>
      </c>
    </row>
    <row r="2792" spans="1:3">
      <c r="A2792" t="s">
        <v>10507</v>
      </c>
      <c r="B2792" t="s">
        <v>10510</v>
      </c>
      <c r="C2792" t="str">
        <f t="shared" si="43"/>
        <v>KZTurkestankaya oblast'</v>
      </c>
    </row>
    <row r="2793" spans="1:3">
      <c r="A2793" t="s">
        <v>10511</v>
      </c>
      <c r="B2793" t="s">
        <v>10512</v>
      </c>
      <c r="C2793" t="str">
        <f t="shared" si="43"/>
        <v>KZBatys Qazaqstan oblysy</v>
      </c>
    </row>
    <row r="2794" spans="1:3">
      <c r="A2794" t="s">
        <v>10511</v>
      </c>
      <c r="B2794" t="s">
        <v>10513</v>
      </c>
      <c r="C2794" t="str">
        <f t="shared" si="43"/>
        <v>KZZapadno-Kazahstanskaja oblast'</v>
      </c>
    </row>
    <row r="2795" spans="1:3">
      <c r="A2795" t="s">
        <v>10511</v>
      </c>
      <c r="B2795" t="s">
        <v>10514</v>
      </c>
      <c r="C2795" t="str">
        <f t="shared" si="43"/>
        <v>KZZapadno-Kazakhstanskaya oblast'</v>
      </c>
    </row>
    <row r="2796" spans="1:3">
      <c r="A2796" t="s">
        <v>10515</v>
      </c>
      <c r="B2796" t="s">
        <v>10516</v>
      </c>
      <c r="C2796" t="str">
        <f t="shared" si="43"/>
        <v>KZZhambyl oblysy</v>
      </c>
    </row>
    <row r="2797" spans="1:3">
      <c r="A2797" t="s">
        <v>10515</v>
      </c>
      <c r="B2797" t="s">
        <v>10517</v>
      </c>
      <c r="C2797" t="str">
        <f t="shared" si="43"/>
        <v>KZŽambylskaja oblast'</v>
      </c>
    </row>
    <row r="2798" spans="1:3">
      <c r="A2798" t="s">
        <v>10515</v>
      </c>
      <c r="B2798" t="s">
        <v>10518</v>
      </c>
      <c r="C2798" t="str">
        <f t="shared" si="43"/>
        <v>KZZhambylskaya oblast'</v>
      </c>
    </row>
    <row r="2799" spans="1:3">
      <c r="A2799" t="s">
        <v>10519</v>
      </c>
      <c r="B2799" t="s">
        <v>1606</v>
      </c>
      <c r="C2799" t="str">
        <f t="shared" si="43"/>
        <v>KZAlmaty</v>
      </c>
    </row>
    <row r="2800" spans="1:3">
      <c r="A2800" t="s">
        <v>10519</v>
      </c>
      <c r="B2800" t="s">
        <v>1606</v>
      </c>
      <c r="C2800" t="str">
        <f t="shared" si="43"/>
        <v>KZAlmaty</v>
      </c>
    </row>
    <row r="2801" spans="1:3">
      <c r="A2801" t="s">
        <v>10519</v>
      </c>
      <c r="B2801" t="s">
        <v>1606</v>
      </c>
      <c r="C2801" t="str">
        <f t="shared" si="43"/>
        <v>KZAlmaty</v>
      </c>
    </row>
    <row r="2802" spans="1:3">
      <c r="A2802" t="s">
        <v>10520</v>
      </c>
      <c r="B2802" t="s">
        <v>1605</v>
      </c>
      <c r="C2802" t="str">
        <f t="shared" si="43"/>
        <v>KZAstana</v>
      </c>
    </row>
    <row r="2803" spans="1:3">
      <c r="A2803" t="s">
        <v>10520</v>
      </c>
      <c r="B2803" t="s">
        <v>1605</v>
      </c>
      <c r="C2803" t="str">
        <f t="shared" si="43"/>
        <v>KZAstana</v>
      </c>
    </row>
    <row r="2804" spans="1:3">
      <c r="A2804" t="s">
        <v>10520</v>
      </c>
      <c r="B2804" t="s">
        <v>1605</v>
      </c>
      <c r="C2804" t="str">
        <f t="shared" si="43"/>
        <v>KZAstana</v>
      </c>
    </row>
    <row r="2805" spans="1:3">
      <c r="A2805" t="s">
        <v>10521</v>
      </c>
      <c r="B2805" t="s">
        <v>10522</v>
      </c>
      <c r="C2805" t="str">
        <f t="shared" si="43"/>
        <v>KZBayqongyr</v>
      </c>
    </row>
    <row r="2806" spans="1:3">
      <c r="A2806" t="s">
        <v>10521</v>
      </c>
      <c r="B2806" t="s">
        <v>10523</v>
      </c>
      <c r="C2806" t="str">
        <f t="shared" si="43"/>
        <v>KZBajkonyr</v>
      </c>
    </row>
    <row r="2807" spans="1:3">
      <c r="A2807" t="s">
        <v>10521</v>
      </c>
      <c r="B2807" t="s">
        <v>10524</v>
      </c>
      <c r="C2807" t="str">
        <f t="shared" si="43"/>
        <v>KZBaykonyr</v>
      </c>
    </row>
    <row r="2808" spans="1:3">
      <c r="A2808" t="s">
        <v>10525</v>
      </c>
      <c r="B2808" t="s">
        <v>10526</v>
      </c>
      <c r="C2808" t="str">
        <f t="shared" si="43"/>
        <v>KZShymkent</v>
      </c>
    </row>
    <row r="2809" spans="1:3">
      <c r="A2809" t="s">
        <v>10525</v>
      </c>
      <c r="B2809" t="s">
        <v>10527</v>
      </c>
      <c r="C2809" t="str">
        <f t="shared" si="43"/>
        <v>KZŠimkent</v>
      </c>
    </row>
    <row r="2810" spans="1:3">
      <c r="A2810" t="s">
        <v>10525</v>
      </c>
      <c r="B2810" t="s">
        <v>10526</v>
      </c>
      <c r="C2810" t="str">
        <f t="shared" si="43"/>
        <v>KZShymkent</v>
      </c>
    </row>
    <row r="2811" spans="1:3">
      <c r="A2811" t="s">
        <v>10528</v>
      </c>
      <c r="B2811" t="s">
        <v>10529</v>
      </c>
      <c r="C2811" t="str">
        <f t="shared" si="43"/>
        <v>LAViangchan</v>
      </c>
    </row>
    <row r="2812" spans="1:3">
      <c r="A2812" t="s">
        <v>10530</v>
      </c>
      <c r="B2812" t="s">
        <v>10531</v>
      </c>
      <c r="C2812" t="str">
        <f t="shared" si="43"/>
        <v>LAAttapu</v>
      </c>
    </row>
    <row r="2813" spans="1:3">
      <c r="A2813" t="s">
        <v>10532</v>
      </c>
      <c r="B2813" t="s">
        <v>10533</v>
      </c>
      <c r="C2813" t="str">
        <f t="shared" si="43"/>
        <v>LABokèo</v>
      </c>
    </row>
    <row r="2814" spans="1:3">
      <c r="A2814" t="s">
        <v>10534</v>
      </c>
      <c r="B2814" t="s">
        <v>10535</v>
      </c>
      <c r="C2814" t="str">
        <f t="shared" si="43"/>
        <v>LABolikhamxai</v>
      </c>
    </row>
    <row r="2815" spans="1:3">
      <c r="A2815" t="s">
        <v>10536</v>
      </c>
      <c r="B2815" t="s">
        <v>10537</v>
      </c>
      <c r="C2815" t="str">
        <f t="shared" si="43"/>
        <v>LAChampasak</v>
      </c>
    </row>
    <row r="2816" spans="1:3">
      <c r="A2816" t="s">
        <v>10538</v>
      </c>
      <c r="B2816" t="s">
        <v>10539</v>
      </c>
      <c r="C2816" t="str">
        <f t="shared" si="43"/>
        <v>LAHouaphan</v>
      </c>
    </row>
    <row r="2817" spans="1:3">
      <c r="A2817" t="s">
        <v>10540</v>
      </c>
      <c r="B2817" t="s">
        <v>10541</v>
      </c>
      <c r="C2817" t="str">
        <f t="shared" si="43"/>
        <v>LAKhammouan</v>
      </c>
    </row>
    <row r="2818" spans="1:3">
      <c r="A2818" t="s">
        <v>10542</v>
      </c>
      <c r="B2818" t="s">
        <v>10543</v>
      </c>
      <c r="C2818" t="str">
        <f t="shared" si="43"/>
        <v>LALouang Namtha</v>
      </c>
    </row>
    <row r="2819" spans="1:3">
      <c r="A2819" t="s">
        <v>10544</v>
      </c>
      <c r="B2819" t="s">
        <v>10545</v>
      </c>
      <c r="C2819" t="str">
        <f t="shared" ref="C2819:C2882" si="44">LEFT(A2819,2)&amp;B2819</f>
        <v>LALouangphabang</v>
      </c>
    </row>
    <row r="2820" spans="1:3">
      <c r="A2820" t="s">
        <v>10546</v>
      </c>
      <c r="B2820" t="s">
        <v>10547</v>
      </c>
      <c r="C2820" t="str">
        <f t="shared" si="44"/>
        <v>LAOudômxai</v>
      </c>
    </row>
    <row r="2821" spans="1:3">
      <c r="A2821" t="s">
        <v>10548</v>
      </c>
      <c r="B2821" t="s">
        <v>10549</v>
      </c>
      <c r="C2821" t="str">
        <f t="shared" si="44"/>
        <v>LAPhôngsali</v>
      </c>
    </row>
    <row r="2822" spans="1:3">
      <c r="A2822" t="s">
        <v>10550</v>
      </c>
      <c r="B2822" t="s">
        <v>10551</v>
      </c>
      <c r="C2822" t="str">
        <f t="shared" si="44"/>
        <v>LASalavan</v>
      </c>
    </row>
    <row r="2823" spans="1:3">
      <c r="A2823" t="s">
        <v>10552</v>
      </c>
      <c r="B2823" t="s">
        <v>10553</v>
      </c>
      <c r="C2823" t="str">
        <f t="shared" si="44"/>
        <v>LASavannakhét</v>
      </c>
    </row>
    <row r="2824" spans="1:3">
      <c r="A2824" t="s">
        <v>10554</v>
      </c>
      <c r="B2824" t="s">
        <v>10529</v>
      </c>
      <c r="C2824" t="str">
        <f t="shared" si="44"/>
        <v>LAViangchan</v>
      </c>
    </row>
    <row r="2825" spans="1:3">
      <c r="A2825" t="s">
        <v>10555</v>
      </c>
      <c r="B2825" t="s">
        <v>10556</v>
      </c>
      <c r="C2825" t="str">
        <f t="shared" si="44"/>
        <v>LAXaignabouli</v>
      </c>
    </row>
    <row r="2826" spans="1:3">
      <c r="A2826" t="s">
        <v>10557</v>
      </c>
      <c r="B2826" t="s">
        <v>10558</v>
      </c>
      <c r="C2826" t="str">
        <f t="shared" si="44"/>
        <v>LAXékong</v>
      </c>
    </row>
    <row r="2827" spans="1:3">
      <c r="A2827" t="s">
        <v>10559</v>
      </c>
      <c r="B2827" t="s">
        <v>10560</v>
      </c>
      <c r="C2827" t="str">
        <f t="shared" si="44"/>
        <v>LAXiangkhouang</v>
      </c>
    </row>
    <row r="2828" spans="1:3">
      <c r="A2828" t="s">
        <v>10561</v>
      </c>
      <c r="B2828" t="s">
        <v>10562</v>
      </c>
      <c r="C2828" t="str">
        <f t="shared" si="44"/>
        <v>LAXaisômboun</v>
      </c>
    </row>
    <row r="2829" spans="1:3">
      <c r="A2829" t="s">
        <v>10563</v>
      </c>
      <c r="B2829" t="s">
        <v>10564</v>
      </c>
      <c r="C2829" t="str">
        <f t="shared" si="44"/>
        <v>LB‘Akkār</v>
      </c>
    </row>
    <row r="2830" spans="1:3">
      <c r="A2830" t="s">
        <v>10563</v>
      </c>
      <c r="B2830" t="s">
        <v>10565</v>
      </c>
      <c r="C2830" t="str">
        <f t="shared" si="44"/>
        <v>LBAakkâr</v>
      </c>
    </row>
    <row r="2831" spans="1:3">
      <c r="A2831" t="s">
        <v>10566</v>
      </c>
      <c r="B2831" t="s">
        <v>10567</v>
      </c>
      <c r="C2831" t="str">
        <f t="shared" si="44"/>
        <v>LBAsh Shimāl</v>
      </c>
    </row>
    <row r="2832" spans="1:3">
      <c r="A2832" t="s">
        <v>10566</v>
      </c>
      <c r="B2832" t="s">
        <v>10568</v>
      </c>
      <c r="C2832" t="str">
        <f t="shared" si="44"/>
        <v>LBLiban-Nord</v>
      </c>
    </row>
    <row r="2833" spans="1:3">
      <c r="A2833" t="s">
        <v>10569</v>
      </c>
      <c r="B2833" t="s">
        <v>10570</v>
      </c>
      <c r="C2833" t="str">
        <f t="shared" si="44"/>
        <v>LBBayrūt</v>
      </c>
    </row>
    <row r="2834" spans="1:3">
      <c r="A2834" t="s">
        <v>10569</v>
      </c>
      <c r="B2834" t="s">
        <v>10571</v>
      </c>
      <c r="C2834" t="str">
        <f t="shared" si="44"/>
        <v>LBBeyrouth</v>
      </c>
    </row>
    <row r="2835" spans="1:3">
      <c r="A2835" t="s">
        <v>10572</v>
      </c>
      <c r="B2835" t="s">
        <v>10573</v>
      </c>
      <c r="C2835" t="str">
        <f t="shared" si="44"/>
        <v>LBB‘alabak-Al Hirmil</v>
      </c>
    </row>
    <row r="2836" spans="1:3">
      <c r="A2836" t="s">
        <v>10572</v>
      </c>
      <c r="B2836" t="s">
        <v>10574</v>
      </c>
      <c r="C2836" t="str">
        <f t="shared" si="44"/>
        <v>LBBaalbek-Hermel</v>
      </c>
    </row>
    <row r="2837" spans="1:3">
      <c r="A2837" t="s">
        <v>10575</v>
      </c>
      <c r="B2837" t="s">
        <v>10576</v>
      </c>
      <c r="C2837" t="str">
        <f t="shared" si="44"/>
        <v>LBBéqaa</v>
      </c>
    </row>
    <row r="2838" spans="1:3">
      <c r="A2838" t="s">
        <v>10575</v>
      </c>
      <c r="B2838" t="s">
        <v>10577</v>
      </c>
      <c r="C2838" t="str">
        <f t="shared" si="44"/>
        <v>LBAl Biqā‘</v>
      </c>
    </row>
    <row r="2839" spans="1:3">
      <c r="A2839" t="s">
        <v>10578</v>
      </c>
      <c r="B2839" t="s">
        <v>10579</v>
      </c>
      <c r="C2839" t="str">
        <f t="shared" si="44"/>
        <v>LBAl Janūb</v>
      </c>
    </row>
    <row r="2840" spans="1:3">
      <c r="A2840" t="s">
        <v>10578</v>
      </c>
      <c r="B2840" t="s">
        <v>10580</v>
      </c>
      <c r="C2840" t="str">
        <f t="shared" si="44"/>
        <v>LBLiban-Sud</v>
      </c>
    </row>
    <row r="2841" spans="1:3">
      <c r="A2841" t="s">
        <v>10581</v>
      </c>
      <c r="B2841" t="s">
        <v>10582</v>
      </c>
      <c r="C2841" t="str">
        <f t="shared" si="44"/>
        <v>LBMont-Liban</v>
      </c>
    </row>
    <row r="2842" spans="1:3">
      <c r="A2842" t="s">
        <v>10581</v>
      </c>
      <c r="B2842" t="s">
        <v>10583</v>
      </c>
      <c r="C2842" t="str">
        <f t="shared" si="44"/>
        <v>LBJabal Lubnān</v>
      </c>
    </row>
    <row r="2843" spans="1:3">
      <c r="A2843" t="s">
        <v>10584</v>
      </c>
      <c r="B2843" t="s">
        <v>10585</v>
      </c>
      <c r="C2843" t="str">
        <f t="shared" si="44"/>
        <v>LBNabatîyé</v>
      </c>
    </row>
    <row r="2844" spans="1:3">
      <c r="A2844" t="s">
        <v>10584</v>
      </c>
      <c r="B2844" t="s">
        <v>10586</v>
      </c>
      <c r="C2844" t="str">
        <f t="shared" si="44"/>
        <v>LBAn Nabaţīyah</v>
      </c>
    </row>
    <row r="2845" spans="1:3">
      <c r="A2845" t="s">
        <v>10587</v>
      </c>
      <c r="B2845" t="s">
        <v>10588</v>
      </c>
      <c r="C2845" t="str">
        <f t="shared" si="44"/>
        <v>LCAnse la Raye</v>
      </c>
    </row>
    <row r="2846" spans="1:3">
      <c r="A2846" t="s">
        <v>10589</v>
      </c>
      <c r="B2846" t="s">
        <v>10590</v>
      </c>
      <c r="C2846" t="str">
        <f t="shared" si="44"/>
        <v>LCCastries</v>
      </c>
    </row>
    <row r="2847" spans="1:3">
      <c r="A2847" t="s">
        <v>10591</v>
      </c>
      <c r="B2847" t="s">
        <v>10592</v>
      </c>
      <c r="C2847" t="str">
        <f t="shared" si="44"/>
        <v>LCChoiseul</v>
      </c>
    </row>
    <row r="2848" spans="1:3">
      <c r="A2848" t="s">
        <v>10593</v>
      </c>
      <c r="B2848" t="s">
        <v>10594</v>
      </c>
      <c r="C2848" t="str">
        <f t="shared" si="44"/>
        <v>LCDennery</v>
      </c>
    </row>
    <row r="2849" spans="1:3">
      <c r="A2849" t="s">
        <v>10595</v>
      </c>
      <c r="B2849" t="s">
        <v>10596</v>
      </c>
      <c r="C2849" t="str">
        <f t="shared" si="44"/>
        <v>LCGros Islet</v>
      </c>
    </row>
    <row r="2850" spans="1:3">
      <c r="A2850" t="s">
        <v>10597</v>
      </c>
      <c r="B2850" t="s">
        <v>10598</v>
      </c>
      <c r="C2850" t="str">
        <f t="shared" si="44"/>
        <v>LCLaborie</v>
      </c>
    </row>
    <row r="2851" spans="1:3">
      <c r="A2851" t="s">
        <v>10599</v>
      </c>
      <c r="B2851" t="s">
        <v>10600</v>
      </c>
      <c r="C2851" t="str">
        <f t="shared" si="44"/>
        <v>LCMicoud</v>
      </c>
    </row>
    <row r="2852" spans="1:3">
      <c r="A2852" t="s">
        <v>10601</v>
      </c>
      <c r="B2852" t="s">
        <v>10602</v>
      </c>
      <c r="C2852" t="str">
        <f t="shared" si="44"/>
        <v>LCSoufrière</v>
      </c>
    </row>
    <row r="2853" spans="1:3">
      <c r="A2853" t="s">
        <v>10603</v>
      </c>
      <c r="B2853" t="s">
        <v>10604</v>
      </c>
      <c r="C2853" t="str">
        <f t="shared" si="44"/>
        <v>LCVieux Fort</v>
      </c>
    </row>
    <row r="2854" spans="1:3">
      <c r="A2854" t="s">
        <v>10605</v>
      </c>
      <c r="B2854" t="s">
        <v>10606</v>
      </c>
      <c r="C2854" t="str">
        <f t="shared" si="44"/>
        <v>LCCanaries</v>
      </c>
    </row>
    <row r="2855" spans="1:3">
      <c r="A2855" t="s">
        <v>10607</v>
      </c>
      <c r="B2855" t="s">
        <v>10608</v>
      </c>
      <c r="C2855" t="str">
        <f t="shared" si="44"/>
        <v>LIBalzers</v>
      </c>
    </row>
    <row r="2856" spans="1:3">
      <c r="A2856" t="s">
        <v>10609</v>
      </c>
      <c r="B2856" t="s">
        <v>10610</v>
      </c>
      <c r="C2856" t="str">
        <f t="shared" si="44"/>
        <v>LIEschen</v>
      </c>
    </row>
    <row r="2857" spans="1:3">
      <c r="A2857" t="s">
        <v>10611</v>
      </c>
      <c r="B2857" t="s">
        <v>10612</v>
      </c>
      <c r="C2857" t="str">
        <f t="shared" si="44"/>
        <v>LIGamprin</v>
      </c>
    </row>
    <row r="2858" spans="1:3">
      <c r="A2858" t="s">
        <v>10613</v>
      </c>
      <c r="B2858" t="s">
        <v>10614</v>
      </c>
      <c r="C2858" t="str">
        <f t="shared" si="44"/>
        <v>LIMauren</v>
      </c>
    </row>
    <row r="2859" spans="1:3">
      <c r="A2859" t="s">
        <v>10615</v>
      </c>
      <c r="B2859" t="s">
        <v>10616</v>
      </c>
      <c r="C2859" t="str">
        <f t="shared" si="44"/>
        <v>LIPlanken</v>
      </c>
    </row>
    <row r="2860" spans="1:3">
      <c r="A2860" t="s">
        <v>10617</v>
      </c>
      <c r="B2860" t="s">
        <v>10618</v>
      </c>
      <c r="C2860" t="str">
        <f t="shared" si="44"/>
        <v>LIRuggell</v>
      </c>
    </row>
    <row r="2861" spans="1:3">
      <c r="A2861" t="s">
        <v>10619</v>
      </c>
      <c r="B2861" t="s">
        <v>10620</v>
      </c>
      <c r="C2861" t="str">
        <f t="shared" si="44"/>
        <v>LISchaan</v>
      </c>
    </row>
    <row r="2862" spans="1:3">
      <c r="A2862" t="s">
        <v>10621</v>
      </c>
      <c r="B2862" t="s">
        <v>10622</v>
      </c>
      <c r="C2862" t="str">
        <f t="shared" si="44"/>
        <v>LISchellenberg</v>
      </c>
    </row>
    <row r="2863" spans="1:3">
      <c r="A2863" t="s">
        <v>10623</v>
      </c>
      <c r="B2863" t="s">
        <v>10624</v>
      </c>
      <c r="C2863" t="str">
        <f t="shared" si="44"/>
        <v>LITriesen</v>
      </c>
    </row>
    <row r="2864" spans="1:3">
      <c r="A2864" t="s">
        <v>10625</v>
      </c>
      <c r="B2864" t="s">
        <v>10626</v>
      </c>
      <c r="C2864" t="str">
        <f t="shared" si="44"/>
        <v>LITriesenberg</v>
      </c>
    </row>
    <row r="2865" spans="1:3">
      <c r="A2865" t="s">
        <v>10627</v>
      </c>
      <c r="B2865" t="s">
        <v>10628</v>
      </c>
      <c r="C2865" t="str">
        <f t="shared" si="44"/>
        <v>LIVaduz</v>
      </c>
    </row>
    <row r="2866" spans="1:3">
      <c r="A2866" t="s">
        <v>10629</v>
      </c>
      <c r="B2866" t="s">
        <v>10630</v>
      </c>
      <c r="C2866" t="str">
        <f t="shared" si="44"/>
        <v>LKWestern Province</v>
      </c>
    </row>
    <row r="2867" spans="1:3">
      <c r="A2867" t="s">
        <v>10629</v>
      </c>
      <c r="B2867" t="s">
        <v>10631</v>
      </c>
      <c r="C2867" t="str">
        <f t="shared" si="44"/>
        <v>LKBasnāhira paḷāta</v>
      </c>
    </row>
    <row r="2868" spans="1:3">
      <c r="A2868" t="s">
        <v>10629</v>
      </c>
      <c r="B2868" t="s">
        <v>10632</v>
      </c>
      <c r="C2868" t="str">
        <f t="shared" si="44"/>
        <v>LKMel mākāṇam</v>
      </c>
    </row>
    <row r="2869" spans="1:3">
      <c r="A2869" t="s">
        <v>10633</v>
      </c>
      <c r="B2869" t="s">
        <v>10634</v>
      </c>
      <c r="C2869" t="str">
        <f t="shared" si="44"/>
        <v>LKColombo</v>
      </c>
    </row>
    <row r="2870" spans="1:3">
      <c r="A2870" t="s">
        <v>10633</v>
      </c>
      <c r="B2870" t="s">
        <v>10635</v>
      </c>
      <c r="C2870" t="str">
        <f t="shared" si="44"/>
        <v>LKKŏḷamba</v>
      </c>
    </row>
    <row r="2871" spans="1:3">
      <c r="A2871" t="s">
        <v>10633</v>
      </c>
      <c r="B2871" t="s">
        <v>10636</v>
      </c>
      <c r="C2871" t="str">
        <f t="shared" si="44"/>
        <v>LKKŏl̮umpu</v>
      </c>
    </row>
    <row r="2872" spans="1:3">
      <c r="A2872" t="s">
        <v>10637</v>
      </c>
      <c r="B2872" t="s">
        <v>10638</v>
      </c>
      <c r="C2872" t="str">
        <f t="shared" si="44"/>
        <v>LKGampaha</v>
      </c>
    </row>
    <row r="2873" spans="1:3">
      <c r="A2873" t="s">
        <v>10637</v>
      </c>
      <c r="B2873" t="s">
        <v>10638</v>
      </c>
      <c r="C2873" t="str">
        <f t="shared" si="44"/>
        <v>LKGampaha</v>
      </c>
    </row>
    <row r="2874" spans="1:3">
      <c r="A2874" t="s">
        <v>10637</v>
      </c>
      <c r="B2874" t="s">
        <v>10639</v>
      </c>
      <c r="C2874" t="str">
        <f t="shared" si="44"/>
        <v>LKKampahā</v>
      </c>
    </row>
    <row r="2875" spans="1:3">
      <c r="A2875" t="s">
        <v>10640</v>
      </c>
      <c r="B2875" t="s">
        <v>10641</v>
      </c>
      <c r="C2875" t="str">
        <f t="shared" si="44"/>
        <v>LKKalutara</v>
      </c>
    </row>
    <row r="2876" spans="1:3">
      <c r="A2876" t="s">
        <v>10640</v>
      </c>
      <c r="B2876" t="s">
        <v>10642</v>
      </c>
      <c r="C2876" t="str">
        <f t="shared" si="44"/>
        <v>LKKaḷutara</v>
      </c>
    </row>
    <row r="2877" spans="1:3">
      <c r="A2877" t="s">
        <v>10640</v>
      </c>
      <c r="B2877" t="s">
        <v>10643</v>
      </c>
      <c r="C2877" t="str">
        <f t="shared" si="44"/>
        <v>LKKaḷuttuṟai</v>
      </c>
    </row>
    <row r="2878" spans="1:3">
      <c r="A2878" t="s">
        <v>10644</v>
      </c>
      <c r="B2878" t="s">
        <v>10645</v>
      </c>
      <c r="C2878" t="str">
        <f t="shared" si="44"/>
        <v>LKCentral Province</v>
      </c>
    </row>
    <row r="2879" spans="1:3">
      <c r="A2879" t="s">
        <v>10644</v>
      </c>
      <c r="B2879" t="s">
        <v>10646</v>
      </c>
      <c r="C2879" t="str">
        <f t="shared" si="44"/>
        <v>LKMadhyama paḷāta</v>
      </c>
    </row>
    <row r="2880" spans="1:3">
      <c r="A2880" t="s">
        <v>10644</v>
      </c>
      <c r="B2880" t="s">
        <v>10647</v>
      </c>
      <c r="C2880" t="str">
        <f t="shared" si="44"/>
        <v>LKMattiya mākāṇam</v>
      </c>
    </row>
    <row r="2881" spans="1:3">
      <c r="A2881" t="s">
        <v>10648</v>
      </c>
      <c r="B2881" t="s">
        <v>10649</v>
      </c>
      <c r="C2881" t="str">
        <f t="shared" si="44"/>
        <v>LKKandy</v>
      </c>
    </row>
    <row r="2882" spans="1:3">
      <c r="A2882" t="s">
        <v>10648</v>
      </c>
      <c r="B2882" t="s">
        <v>10650</v>
      </c>
      <c r="C2882" t="str">
        <f t="shared" si="44"/>
        <v>LKMahanuvara</v>
      </c>
    </row>
    <row r="2883" spans="1:3">
      <c r="A2883" t="s">
        <v>10648</v>
      </c>
      <c r="B2883" t="s">
        <v>10651</v>
      </c>
      <c r="C2883" t="str">
        <f t="shared" ref="C2883:C2946" si="45">LEFT(A2883,2)&amp;B2883</f>
        <v>LKKaṇṭi</v>
      </c>
    </row>
    <row r="2884" spans="1:3">
      <c r="A2884" t="s">
        <v>10652</v>
      </c>
      <c r="B2884" t="s">
        <v>10653</v>
      </c>
      <c r="C2884" t="str">
        <f t="shared" si="45"/>
        <v>LKMatale</v>
      </c>
    </row>
    <row r="2885" spans="1:3">
      <c r="A2885" t="s">
        <v>10652</v>
      </c>
      <c r="B2885" t="s">
        <v>10654</v>
      </c>
      <c r="C2885" t="str">
        <f t="shared" si="45"/>
        <v>LKMātale</v>
      </c>
    </row>
    <row r="2886" spans="1:3">
      <c r="A2886" t="s">
        <v>10652</v>
      </c>
      <c r="B2886" t="s">
        <v>10655</v>
      </c>
      <c r="C2886" t="str">
        <f t="shared" si="45"/>
        <v>LKMāttaḷai</v>
      </c>
    </row>
    <row r="2887" spans="1:3">
      <c r="A2887" t="s">
        <v>10656</v>
      </c>
      <c r="B2887" t="s">
        <v>10657</v>
      </c>
      <c r="C2887" t="str">
        <f t="shared" si="45"/>
        <v>LKNuwara Eliya</v>
      </c>
    </row>
    <row r="2888" spans="1:3">
      <c r="A2888" t="s">
        <v>10656</v>
      </c>
      <c r="B2888" t="s">
        <v>10658</v>
      </c>
      <c r="C2888" t="str">
        <f t="shared" si="45"/>
        <v>LKNuvara Ĕliya</v>
      </c>
    </row>
    <row r="2889" spans="1:3">
      <c r="A2889" t="s">
        <v>10656</v>
      </c>
      <c r="B2889" t="s">
        <v>10659</v>
      </c>
      <c r="C2889" t="str">
        <f t="shared" si="45"/>
        <v>LKNuvarĕliyā</v>
      </c>
    </row>
    <row r="2890" spans="1:3">
      <c r="A2890" t="s">
        <v>10660</v>
      </c>
      <c r="B2890" t="s">
        <v>10661</v>
      </c>
      <c r="C2890" t="str">
        <f t="shared" si="45"/>
        <v>LKSouthern Province</v>
      </c>
    </row>
    <row r="2891" spans="1:3">
      <c r="A2891" t="s">
        <v>10660</v>
      </c>
      <c r="B2891" t="s">
        <v>10662</v>
      </c>
      <c r="C2891" t="str">
        <f t="shared" si="45"/>
        <v>LKDakuṇu paḷāta</v>
      </c>
    </row>
    <row r="2892" spans="1:3">
      <c r="A2892" t="s">
        <v>10660</v>
      </c>
      <c r="B2892" t="s">
        <v>10663</v>
      </c>
      <c r="C2892" t="str">
        <f t="shared" si="45"/>
        <v>LKTĕṉ mākāṇam</v>
      </c>
    </row>
    <row r="2893" spans="1:3">
      <c r="A2893" t="s">
        <v>10664</v>
      </c>
      <c r="B2893" t="s">
        <v>10665</v>
      </c>
      <c r="C2893" t="str">
        <f t="shared" si="45"/>
        <v>LKGalle</v>
      </c>
    </row>
    <row r="2894" spans="1:3">
      <c r="A2894" t="s">
        <v>10664</v>
      </c>
      <c r="B2894" t="s">
        <v>10666</v>
      </c>
      <c r="C2894" t="str">
        <f t="shared" si="45"/>
        <v>LKGālla</v>
      </c>
    </row>
    <row r="2895" spans="1:3">
      <c r="A2895" t="s">
        <v>10664</v>
      </c>
      <c r="B2895" t="s">
        <v>10667</v>
      </c>
      <c r="C2895" t="str">
        <f t="shared" si="45"/>
        <v>LKKāli</v>
      </c>
    </row>
    <row r="2896" spans="1:3">
      <c r="A2896" t="s">
        <v>10668</v>
      </c>
      <c r="B2896" t="s">
        <v>10669</v>
      </c>
      <c r="C2896" t="str">
        <f t="shared" si="45"/>
        <v>LKMatara</v>
      </c>
    </row>
    <row r="2897" spans="1:3">
      <c r="A2897" t="s">
        <v>10668</v>
      </c>
      <c r="B2897" t="s">
        <v>10670</v>
      </c>
      <c r="C2897" t="str">
        <f t="shared" si="45"/>
        <v>LKMātara</v>
      </c>
    </row>
    <row r="2898" spans="1:3">
      <c r="A2898" t="s">
        <v>10668</v>
      </c>
      <c r="B2898" t="s">
        <v>10671</v>
      </c>
      <c r="C2898" t="str">
        <f t="shared" si="45"/>
        <v>LKMāttaṛai</v>
      </c>
    </row>
    <row r="2899" spans="1:3">
      <c r="A2899" t="s">
        <v>10672</v>
      </c>
      <c r="B2899" t="s">
        <v>10673</v>
      </c>
      <c r="C2899" t="str">
        <f t="shared" si="45"/>
        <v>LKHambantota</v>
      </c>
    </row>
    <row r="2900" spans="1:3">
      <c r="A2900" t="s">
        <v>10672</v>
      </c>
      <c r="B2900" t="s">
        <v>10674</v>
      </c>
      <c r="C2900" t="str">
        <f t="shared" si="45"/>
        <v>LKHambantŏṭa</v>
      </c>
    </row>
    <row r="2901" spans="1:3">
      <c r="A2901" t="s">
        <v>10672</v>
      </c>
      <c r="B2901" t="s">
        <v>10675</v>
      </c>
      <c r="C2901" t="str">
        <f t="shared" si="45"/>
        <v>LKAmpāntōṭṭai</v>
      </c>
    </row>
    <row r="2902" spans="1:3">
      <c r="A2902" t="s">
        <v>10676</v>
      </c>
      <c r="B2902" t="s">
        <v>10677</v>
      </c>
      <c r="C2902" t="str">
        <f t="shared" si="45"/>
        <v>LKNorthern Province</v>
      </c>
    </row>
    <row r="2903" spans="1:3">
      <c r="A2903" t="s">
        <v>10676</v>
      </c>
      <c r="B2903" t="s">
        <v>10678</v>
      </c>
      <c r="C2903" t="str">
        <f t="shared" si="45"/>
        <v>LKUturu paḷāta</v>
      </c>
    </row>
    <row r="2904" spans="1:3">
      <c r="A2904" t="s">
        <v>10676</v>
      </c>
      <c r="B2904" t="s">
        <v>10679</v>
      </c>
      <c r="C2904" t="str">
        <f t="shared" si="45"/>
        <v>LKVaṭakku mākāṇam</v>
      </c>
    </row>
    <row r="2905" spans="1:3">
      <c r="A2905" t="s">
        <v>10680</v>
      </c>
      <c r="B2905" t="s">
        <v>10681</v>
      </c>
      <c r="C2905" t="str">
        <f t="shared" si="45"/>
        <v>LKJaffna</v>
      </c>
    </row>
    <row r="2906" spans="1:3">
      <c r="A2906" t="s">
        <v>10680</v>
      </c>
      <c r="B2906" t="s">
        <v>10682</v>
      </c>
      <c r="C2906" t="str">
        <f t="shared" si="45"/>
        <v>LKYāpanaya</v>
      </c>
    </row>
    <row r="2907" spans="1:3">
      <c r="A2907" t="s">
        <v>10680</v>
      </c>
      <c r="B2907" t="s">
        <v>10683</v>
      </c>
      <c r="C2907" t="str">
        <f t="shared" si="45"/>
        <v>LKYāl̮ppāṇam</v>
      </c>
    </row>
    <row r="2908" spans="1:3">
      <c r="A2908" t="s">
        <v>10684</v>
      </c>
      <c r="B2908" t="s">
        <v>10685</v>
      </c>
      <c r="C2908" t="str">
        <f t="shared" si="45"/>
        <v>LKKilinochchi</v>
      </c>
    </row>
    <row r="2909" spans="1:3">
      <c r="A2909" t="s">
        <v>10684</v>
      </c>
      <c r="B2909" t="s">
        <v>10686</v>
      </c>
      <c r="C2909" t="str">
        <f t="shared" si="45"/>
        <v>LKKilinŏchchi</v>
      </c>
    </row>
    <row r="2910" spans="1:3">
      <c r="A2910" t="s">
        <v>10684</v>
      </c>
      <c r="B2910" t="s">
        <v>10687</v>
      </c>
      <c r="C2910" t="str">
        <f t="shared" si="45"/>
        <v>LKKiḷinochchi</v>
      </c>
    </row>
    <row r="2911" spans="1:3">
      <c r="A2911" t="s">
        <v>10688</v>
      </c>
      <c r="B2911" t="s">
        <v>10689</v>
      </c>
      <c r="C2911" t="str">
        <f t="shared" si="45"/>
        <v>LKMannar</v>
      </c>
    </row>
    <row r="2912" spans="1:3">
      <c r="A2912" t="s">
        <v>10688</v>
      </c>
      <c r="B2912" t="s">
        <v>10690</v>
      </c>
      <c r="C2912" t="str">
        <f t="shared" si="45"/>
        <v>LKMannārama</v>
      </c>
    </row>
    <row r="2913" spans="1:3">
      <c r="A2913" t="s">
        <v>10688</v>
      </c>
      <c r="B2913" t="s">
        <v>10691</v>
      </c>
      <c r="C2913" t="str">
        <f t="shared" si="45"/>
        <v>LKMaṉṉār</v>
      </c>
    </row>
    <row r="2914" spans="1:3">
      <c r="A2914" t="s">
        <v>10692</v>
      </c>
      <c r="B2914" t="s">
        <v>10693</v>
      </c>
      <c r="C2914" t="str">
        <f t="shared" si="45"/>
        <v>LKVavuniya</v>
      </c>
    </row>
    <row r="2915" spans="1:3">
      <c r="A2915" t="s">
        <v>10692</v>
      </c>
      <c r="B2915" t="s">
        <v>10694</v>
      </c>
      <c r="C2915" t="str">
        <f t="shared" si="45"/>
        <v>LKVavuniyāva</v>
      </c>
    </row>
    <row r="2916" spans="1:3">
      <c r="A2916" t="s">
        <v>10692</v>
      </c>
      <c r="B2916" t="s">
        <v>10695</v>
      </c>
      <c r="C2916" t="str">
        <f t="shared" si="45"/>
        <v>LKVavuṉiyā</v>
      </c>
    </row>
    <row r="2917" spans="1:3">
      <c r="A2917" t="s">
        <v>10696</v>
      </c>
      <c r="B2917" t="s">
        <v>10697</v>
      </c>
      <c r="C2917" t="str">
        <f t="shared" si="45"/>
        <v>LKMullaittivu</v>
      </c>
    </row>
    <row r="2918" spans="1:3">
      <c r="A2918" t="s">
        <v>10696</v>
      </c>
      <c r="B2918" t="s">
        <v>10698</v>
      </c>
      <c r="C2918" t="str">
        <f t="shared" si="45"/>
        <v>LKMulativ</v>
      </c>
    </row>
    <row r="2919" spans="1:3">
      <c r="A2919" t="s">
        <v>10696</v>
      </c>
      <c r="B2919" t="s">
        <v>10699</v>
      </c>
      <c r="C2919" t="str">
        <f t="shared" si="45"/>
        <v>LKMullaittīvu</v>
      </c>
    </row>
    <row r="2920" spans="1:3">
      <c r="A2920" t="s">
        <v>10700</v>
      </c>
      <c r="B2920" t="s">
        <v>10701</v>
      </c>
      <c r="C2920" t="str">
        <f t="shared" si="45"/>
        <v>LKEastern Province</v>
      </c>
    </row>
    <row r="2921" spans="1:3">
      <c r="A2921" t="s">
        <v>10700</v>
      </c>
      <c r="B2921" t="s">
        <v>10702</v>
      </c>
      <c r="C2921" t="str">
        <f t="shared" si="45"/>
        <v>LKNæ̆gĕnahira paḷāta</v>
      </c>
    </row>
    <row r="2922" spans="1:3">
      <c r="A2922" t="s">
        <v>10700</v>
      </c>
      <c r="B2922" t="s">
        <v>10703</v>
      </c>
      <c r="C2922" t="str">
        <f t="shared" si="45"/>
        <v>LKKil̮akku mākāṇam</v>
      </c>
    </row>
    <row r="2923" spans="1:3">
      <c r="A2923" t="s">
        <v>10704</v>
      </c>
      <c r="B2923" t="s">
        <v>10705</v>
      </c>
      <c r="C2923" t="str">
        <f t="shared" si="45"/>
        <v>LKBatticaloa</v>
      </c>
    </row>
    <row r="2924" spans="1:3">
      <c r="A2924" t="s">
        <v>10704</v>
      </c>
      <c r="B2924" t="s">
        <v>10706</v>
      </c>
      <c r="C2924" t="str">
        <f t="shared" si="45"/>
        <v>LKMaḍakalapuva</v>
      </c>
    </row>
    <row r="2925" spans="1:3">
      <c r="A2925" t="s">
        <v>10704</v>
      </c>
      <c r="B2925" t="s">
        <v>10707</v>
      </c>
      <c r="C2925" t="str">
        <f t="shared" si="45"/>
        <v>LKMaṭṭakkaḷappu</v>
      </c>
    </row>
    <row r="2926" spans="1:3">
      <c r="A2926" t="s">
        <v>10708</v>
      </c>
      <c r="B2926" t="s">
        <v>10709</v>
      </c>
      <c r="C2926" t="str">
        <f t="shared" si="45"/>
        <v>LKAmpara</v>
      </c>
    </row>
    <row r="2927" spans="1:3">
      <c r="A2927" t="s">
        <v>10708</v>
      </c>
      <c r="B2927" t="s">
        <v>10710</v>
      </c>
      <c r="C2927" t="str">
        <f t="shared" si="45"/>
        <v>LKAmpāra</v>
      </c>
    </row>
    <row r="2928" spans="1:3">
      <c r="A2928" t="s">
        <v>10708</v>
      </c>
      <c r="B2928" t="s">
        <v>10711</v>
      </c>
      <c r="C2928" t="str">
        <f t="shared" si="45"/>
        <v>LKAmpāṟai</v>
      </c>
    </row>
    <row r="2929" spans="1:3">
      <c r="A2929" t="s">
        <v>10712</v>
      </c>
      <c r="B2929" t="s">
        <v>10713</v>
      </c>
      <c r="C2929" t="str">
        <f t="shared" si="45"/>
        <v>LKTrincomalee</v>
      </c>
    </row>
    <row r="2930" spans="1:3">
      <c r="A2930" t="s">
        <v>10712</v>
      </c>
      <c r="B2930" t="s">
        <v>10714</v>
      </c>
      <c r="C2930" t="str">
        <f t="shared" si="45"/>
        <v>LKTrikuṇāmalaya</v>
      </c>
    </row>
    <row r="2931" spans="1:3">
      <c r="A2931" t="s">
        <v>10712</v>
      </c>
      <c r="B2931" t="s">
        <v>10715</v>
      </c>
      <c r="C2931" t="str">
        <f t="shared" si="45"/>
        <v>LKTirukŏṇamalai</v>
      </c>
    </row>
    <row r="2932" spans="1:3">
      <c r="A2932" t="s">
        <v>10716</v>
      </c>
      <c r="B2932" t="s">
        <v>10717</v>
      </c>
      <c r="C2932" t="str">
        <f t="shared" si="45"/>
        <v>LKNorth Western Province</v>
      </c>
    </row>
    <row r="2933" spans="1:3">
      <c r="A2933" t="s">
        <v>10716</v>
      </c>
      <c r="B2933" t="s">
        <v>10718</v>
      </c>
      <c r="C2933" t="str">
        <f t="shared" si="45"/>
        <v>LKVayamba paḷāta</v>
      </c>
    </row>
    <row r="2934" spans="1:3">
      <c r="A2934" t="s">
        <v>10716</v>
      </c>
      <c r="B2934" t="s">
        <v>10719</v>
      </c>
      <c r="C2934" t="str">
        <f t="shared" si="45"/>
        <v>LKVaṭamel mākāṇam</v>
      </c>
    </row>
    <row r="2935" spans="1:3">
      <c r="A2935" t="s">
        <v>10720</v>
      </c>
      <c r="B2935" t="s">
        <v>10721</v>
      </c>
      <c r="C2935" t="str">
        <f t="shared" si="45"/>
        <v>LKKurunegala</v>
      </c>
    </row>
    <row r="2936" spans="1:3">
      <c r="A2936" t="s">
        <v>10720</v>
      </c>
      <c r="B2936" t="s">
        <v>10722</v>
      </c>
      <c r="C2936" t="str">
        <f t="shared" si="45"/>
        <v>LKKuruṇægala</v>
      </c>
    </row>
    <row r="2937" spans="1:3">
      <c r="A2937" t="s">
        <v>10720</v>
      </c>
      <c r="B2937" t="s">
        <v>10723</v>
      </c>
      <c r="C2937" t="str">
        <f t="shared" si="45"/>
        <v>LKKurunākal</v>
      </c>
    </row>
    <row r="2938" spans="1:3">
      <c r="A2938" t="s">
        <v>10724</v>
      </c>
      <c r="B2938" t="s">
        <v>10725</v>
      </c>
      <c r="C2938" t="str">
        <f t="shared" si="45"/>
        <v>LKPuttalam</v>
      </c>
    </row>
    <row r="2939" spans="1:3">
      <c r="A2939" t="s">
        <v>10724</v>
      </c>
      <c r="B2939" t="s">
        <v>10726</v>
      </c>
      <c r="C2939" t="str">
        <f t="shared" si="45"/>
        <v>LKPuttalama</v>
      </c>
    </row>
    <row r="2940" spans="1:3">
      <c r="A2940" t="s">
        <v>10724</v>
      </c>
      <c r="B2940" t="s">
        <v>10727</v>
      </c>
      <c r="C2940" t="str">
        <f t="shared" si="45"/>
        <v>LKPuttaḷam</v>
      </c>
    </row>
    <row r="2941" spans="1:3">
      <c r="A2941" t="s">
        <v>10728</v>
      </c>
      <c r="B2941" t="s">
        <v>10729</v>
      </c>
      <c r="C2941" t="str">
        <f t="shared" si="45"/>
        <v>LKNorth Central Province</v>
      </c>
    </row>
    <row r="2942" spans="1:3">
      <c r="A2942" t="s">
        <v>10728</v>
      </c>
      <c r="B2942" t="s">
        <v>10730</v>
      </c>
      <c r="C2942" t="str">
        <f t="shared" si="45"/>
        <v>LKUturumæ̆da paḷāta</v>
      </c>
    </row>
    <row r="2943" spans="1:3">
      <c r="A2943" t="s">
        <v>10728</v>
      </c>
      <c r="B2943" t="s">
        <v>10731</v>
      </c>
      <c r="C2943" t="str">
        <f t="shared" si="45"/>
        <v>LKVaṭamattiya mākāṇam</v>
      </c>
    </row>
    <row r="2944" spans="1:3">
      <c r="A2944" t="s">
        <v>10732</v>
      </c>
      <c r="B2944" t="s">
        <v>10733</v>
      </c>
      <c r="C2944" t="str">
        <f t="shared" si="45"/>
        <v>LKAnuradhapura</v>
      </c>
    </row>
    <row r="2945" spans="1:3">
      <c r="A2945" t="s">
        <v>10732</v>
      </c>
      <c r="B2945" t="s">
        <v>10734</v>
      </c>
      <c r="C2945" t="str">
        <f t="shared" si="45"/>
        <v>LKAnurādhapura</v>
      </c>
    </row>
    <row r="2946" spans="1:3">
      <c r="A2946" t="s">
        <v>10732</v>
      </c>
      <c r="B2946" t="s">
        <v>10735</v>
      </c>
      <c r="C2946" t="str">
        <f t="shared" si="45"/>
        <v>LKAnurātapuram</v>
      </c>
    </row>
    <row r="2947" spans="1:3">
      <c r="A2947" t="s">
        <v>10736</v>
      </c>
      <c r="B2947" t="s">
        <v>10737</v>
      </c>
      <c r="C2947" t="str">
        <f t="shared" ref="C2947:C3010" si="46">LEFT(A2947,2)&amp;B2947</f>
        <v>LKPolonnaruwa</v>
      </c>
    </row>
    <row r="2948" spans="1:3">
      <c r="A2948" t="s">
        <v>10736</v>
      </c>
      <c r="B2948" t="s">
        <v>10738</v>
      </c>
      <c r="C2948" t="str">
        <f t="shared" si="46"/>
        <v>LKPŏḷŏnnaruva</v>
      </c>
    </row>
    <row r="2949" spans="1:3">
      <c r="A2949" t="s">
        <v>10736</v>
      </c>
      <c r="B2949" t="s">
        <v>10739</v>
      </c>
      <c r="C2949" t="str">
        <f t="shared" si="46"/>
        <v>LKPŏlaṉṉaṛuvai</v>
      </c>
    </row>
    <row r="2950" spans="1:3">
      <c r="A2950" t="s">
        <v>10740</v>
      </c>
      <c r="B2950" t="s">
        <v>10741</v>
      </c>
      <c r="C2950" t="str">
        <f t="shared" si="46"/>
        <v>LKUva Province</v>
      </c>
    </row>
    <row r="2951" spans="1:3">
      <c r="A2951" t="s">
        <v>10740</v>
      </c>
      <c r="B2951" t="s">
        <v>10742</v>
      </c>
      <c r="C2951" t="str">
        <f t="shared" si="46"/>
        <v>LKŪva paḷāta</v>
      </c>
    </row>
    <row r="2952" spans="1:3">
      <c r="A2952" t="s">
        <v>10740</v>
      </c>
      <c r="B2952" t="s">
        <v>10743</v>
      </c>
      <c r="C2952" t="str">
        <f t="shared" si="46"/>
        <v>LKŪvā mākāṇam</v>
      </c>
    </row>
    <row r="2953" spans="1:3">
      <c r="A2953" t="s">
        <v>10744</v>
      </c>
      <c r="B2953" t="s">
        <v>10745</v>
      </c>
      <c r="C2953" t="str">
        <f t="shared" si="46"/>
        <v>LKBadulla</v>
      </c>
    </row>
    <row r="2954" spans="1:3">
      <c r="A2954" t="s">
        <v>10744</v>
      </c>
      <c r="B2954" t="s">
        <v>10745</v>
      </c>
      <c r="C2954" t="str">
        <f t="shared" si="46"/>
        <v>LKBadulla</v>
      </c>
    </row>
    <row r="2955" spans="1:3">
      <c r="A2955" t="s">
        <v>10744</v>
      </c>
      <c r="B2955" t="s">
        <v>10746</v>
      </c>
      <c r="C2955" t="str">
        <f t="shared" si="46"/>
        <v>LKPatuḷai</v>
      </c>
    </row>
    <row r="2956" spans="1:3">
      <c r="A2956" t="s">
        <v>10747</v>
      </c>
      <c r="B2956" t="s">
        <v>10748</v>
      </c>
      <c r="C2956" t="str">
        <f t="shared" si="46"/>
        <v>LKMonaragala</v>
      </c>
    </row>
    <row r="2957" spans="1:3">
      <c r="A2957" t="s">
        <v>10747</v>
      </c>
      <c r="B2957" t="s">
        <v>10749</v>
      </c>
      <c r="C2957" t="str">
        <f t="shared" si="46"/>
        <v>LKMŏṇarāgala</v>
      </c>
    </row>
    <row r="2958" spans="1:3">
      <c r="A2958" t="s">
        <v>10747</v>
      </c>
      <c r="B2958" t="s">
        <v>10750</v>
      </c>
      <c r="C2958" t="str">
        <f t="shared" si="46"/>
        <v>LKMŏṉarākalai</v>
      </c>
    </row>
    <row r="2959" spans="1:3">
      <c r="A2959" t="s">
        <v>10751</v>
      </c>
      <c r="B2959" t="s">
        <v>10752</v>
      </c>
      <c r="C2959" t="str">
        <f t="shared" si="46"/>
        <v>LKSabaragamuwa Province</v>
      </c>
    </row>
    <row r="2960" spans="1:3">
      <c r="A2960" t="s">
        <v>10751</v>
      </c>
      <c r="B2960" t="s">
        <v>10753</v>
      </c>
      <c r="C2960" t="str">
        <f t="shared" si="46"/>
        <v>LKSabaragamuva paḷāta</v>
      </c>
    </row>
    <row r="2961" spans="1:3">
      <c r="A2961" t="s">
        <v>10751</v>
      </c>
      <c r="B2961" t="s">
        <v>10754</v>
      </c>
      <c r="C2961" t="str">
        <f t="shared" si="46"/>
        <v>LKChappirakamuva mākāṇam</v>
      </c>
    </row>
    <row r="2962" spans="1:3">
      <c r="A2962" t="s">
        <v>10755</v>
      </c>
      <c r="B2962" t="s">
        <v>10756</v>
      </c>
      <c r="C2962" t="str">
        <f t="shared" si="46"/>
        <v>LKRatnapura</v>
      </c>
    </row>
    <row r="2963" spans="1:3">
      <c r="A2963" t="s">
        <v>10755</v>
      </c>
      <c r="B2963" t="s">
        <v>10756</v>
      </c>
      <c r="C2963" t="str">
        <f t="shared" si="46"/>
        <v>LKRatnapura</v>
      </c>
    </row>
    <row r="2964" spans="1:3">
      <c r="A2964" t="s">
        <v>10755</v>
      </c>
      <c r="B2964" t="s">
        <v>10757</v>
      </c>
      <c r="C2964" t="str">
        <f t="shared" si="46"/>
        <v>LKIrattiṉapuri</v>
      </c>
    </row>
    <row r="2965" spans="1:3">
      <c r="A2965" t="s">
        <v>10758</v>
      </c>
      <c r="B2965" t="s">
        <v>10759</v>
      </c>
      <c r="C2965" t="str">
        <f t="shared" si="46"/>
        <v>LKKegalla</v>
      </c>
    </row>
    <row r="2966" spans="1:3">
      <c r="A2966" t="s">
        <v>10758</v>
      </c>
      <c r="B2966" t="s">
        <v>10760</v>
      </c>
      <c r="C2966" t="str">
        <f t="shared" si="46"/>
        <v>LKKægalla</v>
      </c>
    </row>
    <row r="2967" spans="1:3">
      <c r="A2967" t="s">
        <v>10758</v>
      </c>
      <c r="B2967" t="s">
        <v>10761</v>
      </c>
      <c r="C2967" t="str">
        <f t="shared" si="46"/>
        <v>LKKekālai</v>
      </c>
    </row>
    <row r="2968" spans="1:3">
      <c r="A2968" t="s">
        <v>10762</v>
      </c>
      <c r="B2968" t="s">
        <v>10763</v>
      </c>
      <c r="C2968" t="str">
        <f t="shared" si="46"/>
        <v>LRBong</v>
      </c>
    </row>
    <row r="2969" spans="1:3">
      <c r="A2969" t="s">
        <v>10764</v>
      </c>
      <c r="B2969" t="s">
        <v>10765</v>
      </c>
      <c r="C2969" t="str">
        <f t="shared" si="46"/>
        <v>LRBomi</v>
      </c>
    </row>
    <row r="2970" spans="1:3">
      <c r="A2970" t="s">
        <v>10766</v>
      </c>
      <c r="B2970" t="s">
        <v>10767</v>
      </c>
      <c r="C2970" t="str">
        <f t="shared" si="46"/>
        <v>LRGrand Cape Mount</v>
      </c>
    </row>
    <row r="2971" spans="1:3">
      <c r="A2971" t="s">
        <v>10768</v>
      </c>
      <c r="B2971" t="s">
        <v>10769</v>
      </c>
      <c r="C2971" t="str">
        <f t="shared" si="46"/>
        <v>LRGrand Bassa</v>
      </c>
    </row>
    <row r="2972" spans="1:3">
      <c r="A2972" t="s">
        <v>10770</v>
      </c>
      <c r="B2972" t="s">
        <v>10771</v>
      </c>
      <c r="C2972" t="str">
        <f t="shared" si="46"/>
        <v>LRGrand Gedeh</v>
      </c>
    </row>
    <row r="2973" spans="1:3">
      <c r="A2973" t="s">
        <v>10772</v>
      </c>
      <c r="B2973" t="s">
        <v>10773</v>
      </c>
      <c r="C2973" t="str">
        <f t="shared" si="46"/>
        <v>LRGrand Kru</v>
      </c>
    </row>
    <row r="2974" spans="1:3">
      <c r="A2974" t="s">
        <v>10774</v>
      </c>
      <c r="B2974" t="s">
        <v>10775</v>
      </c>
      <c r="C2974" t="str">
        <f t="shared" si="46"/>
        <v>LRGbarpolu</v>
      </c>
    </row>
    <row r="2975" spans="1:3">
      <c r="A2975" t="s">
        <v>10776</v>
      </c>
      <c r="B2975" t="s">
        <v>10777</v>
      </c>
      <c r="C2975" t="str">
        <f t="shared" si="46"/>
        <v>LRLofa</v>
      </c>
    </row>
    <row r="2976" spans="1:3">
      <c r="A2976" t="s">
        <v>10778</v>
      </c>
      <c r="B2976" t="s">
        <v>10779</v>
      </c>
      <c r="C2976" t="str">
        <f t="shared" si="46"/>
        <v>LRMargibi</v>
      </c>
    </row>
    <row r="2977" spans="1:3">
      <c r="A2977" t="s">
        <v>10780</v>
      </c>
      <c r="B2977" t="s">
        <v>10781</v>
      </c>
      <c r="C2977" t="str">
        <f t="shared" si="46"/>
        <v>LRMontserrado</v>
      </c>
    </row>
    <row r="2978" spans="1:3">
      <c r="A2978" t="s">
        <v>10782</v>
      </c>
      <c r="B2978" t="s">
        <v>10783</v>
      </c>
      <c r="C2978" t="str">
        <f t="shared" si="46"/>
        <v>LRMaryland</v>
      </c>
    </row>
    <row r="2979" spans="1:3">
      <c r="A2979" t="s">
        <v>10784</v>
      </c>
      <c r="B2979" t="s">
        <v>10785</v>
      </c>
      <c r="C2979" t="str">
        <f t="shared" si="46"/>
        <v>LRNimba</v>
      </c>
    </row>
    <row r="2980" spans="1:3">
      <c r="A2980" t="s">
        <v>10786</v>
      </c>
      <c r="B2980" t="s">
        <v>10787</v>
      </c>
      <c r="C2980" t="str">
        <f t="shared" si="46"/>
        <v>LRRiver Gee</v>
      </c>
    </row>
    <row r="2981" spans="1:3">
      <c r="A2981" t="s">
        <v>10788</v>
      </c>
      <c r="B2981" t="s">
        <v>10789</v>
      </c>
      <c r="C2981" t="str">
        <f t="shared" si="46"/>
        <v>LRRiver Cess</v>
      </c>
    </row>
    <row r="2982" spans="1:3">
      <c r="A2982" t="s">
        <v>10790</v>
      </c>
      <c r="B2982" t="s">
        <v>10791</v>
      </c>
      <c r="C2982" t="str">
        <f t="shared" si="46"/>
        <v>LRSinoe</v>
      </c>
    </row>
    <row r="2983" spans="1:3">
      <c r="A2983" t="s">
        <v>10792</v>
      </c>
      <c r="B2983" t="s">
        <v>10793</v>
      </c>
      <c r="C2983" t="str">
        <f t="shared" si="46"/>
        <v>LSMaseru</v>
      </c>
    </row>
    <row r="2984" spans="1:3">
      <c r="A2984" t="s">
        <v>10792</v>
      </c>
      <c r="B2984" t="s">
        <v>10793</v>
      </c>
      <c r="C2984" t="str">
        <f t="shared" si="46"/>
        <v>LSMaseru</v>
      </c>
    </row>
    <row r="2985" spans="1:3">
      <c r="A2985" t="s">
        <v>10794</v>
      </c>
      <c r="B2985" t="s">
        <v>10795</v>
      </c>
      <c r="C2985" t="str">
        <f t="shared" si="46"/>
        <v>LSButha-Buthe</v>
      </c>
    </row>
    <row r="2986" spans="1:3">
      <c r="A2986" t="s">
        <v>10794</v>
      </c>
      <c r="B2986" t="s">
        <v>10795</v>
      </c>
      <c r="C2986" t="str">
        <f t="shared" si="46"/>
        <v>LSButha-Buthe</v>
      </c>
    </row>
    <row r="2987" spans="1:3">
      <c r="A2987" t="s">
        <v>10796</v>
      </c>
      <c r="B2987" t="s">
        <v>10797</v>
      </c>
      <c r="C2987" t="str">
        <f t="shared" si="46"/>
        <v>LSLeribe</v>
      </c>
    </row>
    <row r="2988" spans="1:3">
      <c r="A2988" t="s">
        <v>10796</v>
      </c>
      <c r="B2988" t="s">
        <v>10797</v>
      </c>
      <c r="C2988" t="str">
        <f t="shared" si="46"/>
        <v>LSLeribe</v>
      </c>
    </row>
    <row r="2989" spans="1:3">
      <c r="A2989" t="s">
        <v>10798</v>
      </c>
      <c r="B2989" t="s">
        <v>10799</v>
      </c>
      <c r="C2989" t="str">
        <f t="shared" si="46"/>
        <v>LSBerea</v>
      </c>
    </row>
    <row r="2990" spans="1:3">
      <c r="A2990" t="s">
        <v>10798</v>
      </c>
      <c r="B2990" t="s">
        <v>10799</v>
      </c>
      <c r="C2990" t="str">
        <f t="shared" si="46"/>
        <v>LSBerea</v>
      </c>
    </row>
    <row r="2991" spans="1:3">
      <c r="A2991" t="s">
        <v>10800</v>
      </c>
      <c r="B2991" t="s">
        <v>10801</v>
      </c>
      <c r="C2991" t="str">
        <f t="shared" si="46"/>
        <v>LSMafeteng</v>
      </c>
    </row>
    <row r="2992" spans="1:3">
      <c r="A2992" t="s">
        <v>10800</v>
      </c>
      <c r="B2992" t="s">
        <v>10801</v>
      </c>
      <c r="C2992" t="str">
        <f t="shared" si="46"/>
        <v>LSMafeteng</v>
      </c>
    </row>
    <row r="2993" spans="1:3">
      <c r="A2993" t="s">
        <v>10802</v>
      </c>
      <c r="B2993" t="s">
        <v>10803</v>
      </c>
      <c r="C2993" t="str">
        <f t="shared" si="46"/>
        <v>LSMohale's Hoek</v>
      </c>
    </row>
    <row r="2994" spans="1:3">
      <c r="A2994" t="s">
        <v>10802</v>
      </c>
      <c r="B2994" t="s">
        <v>10803</v>
      </c>
      <c r="C2994" t="str">
        <f t="shared" si="46"/>
        <v>LSMohale's Hoek</v>
      </c>
    </row>
    <row r="2995" spans="1:3">
      <c r="A2995" t="s">
        <v>10804</v>
      </c>
      <c r="B2995" t="s">
        <v>10805</v>
      </c>
      <c r="C2995" t="str">
        <f t="shared" si="46"/>
        <v>LSQuthing</v>
      </c>
    </row>
    <row r="2996" spans="1:3">
      <c r="A2996" t="s">
        <v>10804</v>
      </c>
      <c r="B2996" t="s">
        <v>10805</v>
      </c>
      <c r="C2996" t="str">
        <f t="shared" si="46"/>
        <v>LSQuthing</v>
      </c>
    </row>
    <row r="2997" spans="1:3">
      <c r="A2997" t="s">
        <v>10806</v>
      </c>
      <c r="B2997" t="s">
        <v>10807</v>
      </c>
      <c r="C2997" t="str">
        <f t="shared" si="46"/>
        <v>LSQacha's Nek</v>
      </c>
    </row>
    <row r="2998" spans="1:3">
      <c r="A2998" t="s">
        <v>10806</v>
      </c>
      <c r="B2998" t="s">
        <v>10807</v>
      </c>
      <c r="C2998" t="str">
        <f t="shared" si="46"/>
        <v>LSQacha's Nek</v>
      </c>
    </row>
    <row r="2999" spans="1:3">
      <c r="A2999" t="s">
        <v>10808</v>
      </c>
      <c r="B2999" t="s">
        <v>10809</v>
      </c>
      <c r="C2999" t="str">
        <f t="shared" si="46"/>
        <v>LSMokhotlong</v>
      </c>
    </row>
    <row r="3000" spans="1:3">
      <c r="A3000" t="s">
        <v>10808</v>
      </c>
      <c r="B3000" t="s">
        <v>10809</v>
      </c>
      <c r="C3000" t="str">
        <f t="shared" si="46"/>
        <v>LSMokhotlong</v>
      </c>
    </row>
    <row r="3001" spans="1:3">
      <c r="A3001" t="s">
        <v>10810</v>
      </c>
      <c r="B3001" t="s">
        <v>10811</v>
      </c>
      <c r="C3001" t="str">
        <f t="shared" si="46"/>
        <v>LSThaba-Tseka</v>
      </c>
    </row>
    <row r="3002" spans="1:3">
      <c r="A3002" t="s">
        <v>10810</v>
      </c>
      <c r="B3002" t="s">
        <v>10811</v>
      </c>
      <c r="C3002" t="str">
        <f t="shared" si="46"/>
        <v>LSThaba-Tseka</v>
      </c>
    </row>
    <row r="3003" spans="1:3">
      <c r="A3003" t="s">
        <v>10812</v>
      </c>
      <c r="B3003" t="s">
        <v>10813</v>
      </c>
      <c r="C3003" t="str">
        <f t="shared" si="46"/>
        <v>LTAlytaus apskritis</v>
      </c>
    </row>
    <row r="3004" spans="1:3">
      <c r="A3004" t="s">
        <v>10814</v>
      </c>
      <c r="B3004" t="s">
        <v>10815</v>
      </c>
      <c r="C3004" t="str">
        <f t="shared" si="46"/>
        <v>LTKlaipėdos apskritis</v>
      </c>
    </row>
    <row r="3005" spans="1:3">
      <c r="A3005" t="s">
        <v>10816</v>
      </c>
      <c r="B3005" t="s">
        <v>10817</v>
      </c>
      <c r="C3005" t="str">
        <f t="shared" si="46"/>
        <v>LTKauno apskritis</v>
      </c>
    </row>
    <row r="3006" spans="1:3">
      <c r="A3006" t="s">
        <v>10818</v>
      </c>
      <c r="B3006" t="s">
        <v>10819</v>
      </c>
      <c r="C3006" t="str">
        <f t="shared" si="46"/>
        <v>LTMarijampolės apskritis</v>
      </c>
    </row>
    <row r="3007" spans="1:3">
      <c r="A3007" t="s">
        <v>10820</v>
      </c>
      <c r="B3007" t="s">
        <v>10821</v>
      </c>
      <c r="C3007" t="str">
        <f t="shared" si="46"/>
        <v>LTPanevėžio apskritis</v>
      </c>
    </row>
    <row r="3008" spans="1:3">
      <c r="A3008" t="s">
        <v>10822</v>
      </c>
      <c r="B3008" t="s">
        <v>10823</v>
      </c>
      <c r="C3008" t="str">
        <f t="shared" si="46"/>
        <v>LTŠiaulių apskritis</v>
      </c>
    </row>
    <row r="3009" spans="1:3">
      <c r="A3009" t="s">
        <v>10824</v>
      </c>
      <c r="B3009" t="s">
        <v>10825</v>
      </c>
      <c r="C3009" t="str">
        <f t="shared" si="46"/>
        <v>LTTauragės apskritis</v>
      </c>
    </row>
    <row r="3010" spans="1:3">
      <c r="A3010" t="s">
        <v>10826</v>
      </c>
      <c r="B3010" t="s">
        <v>10827</v>
      </c>
      <c r="C3010" t="str">
        <f t="shared" si="46"/>
        <v>LTTelšių apskritis</v>
      </c>
    </row>
    <row r="3011" spans="1:3">
      <c r="A3011" t="s">
        <v>10828</v>
      </c>
      <c r="B3011" t="s">
        <v>10829</v>
      </c>
      <c r="C3011" t="str">
        <f t="shared" ref="C3011:C3074" si="47">LEFT(A3011,2)&amp;B3011</f>
        <v>LTUtenos apskritis</v>
      </c>
    </row>
    <row r="3012" spans="1:3">
      <c r="A3012" t="s">
        <v>10830</v>
      </c>
      <c r="B3012" t="s">
        <v>10831</v>
      </c>
      <c r="C3012" t="str">
        <f t="shared" si="47"/>
        <v>LTVilniaus apskritis</v>
      </c>
    </row>
    <row r="3013" spans="1:3">
      <c r="A3013" t="s">
        <v>10832</v>
      </c>
      <c r="B3013" t="s">
        <v>10833</v>
      </c>
      <c r="C3013" t="str">
        <f t="shared" si="47"/>
        <v>LTAlytaus miestas</v>
      </c>
    </row>
    <row r="3014" spans="1:3">
      <c r="A3014" t="s">
        <v>10834</v>
      </c>
      <c r="B3014" t="s">
        <v>10835</v>
      </c>
      <c r="C3014" t="str">
        <f t="shared" si="47"/>
        <v>LTKauno miestas</v>
      </c>
    </row>
    <row r="3015" spans="1:3">
      <c r="A3015" t="s">
        <v>10836</v>
      </c>
      <c r="B3015" t="s">
        <v>10837</v>
      </c>
      <c r="C3015" t="str">
        <f t="shared" si="47"/>
        <v>LTKlaipėdos miestas</v>
      </c>
    </row>
    <row r="3016" spans="1:3">
      <c r="A3016" t="s">
        <v>10838</v>
      </c>
      <c r="B3016" t="s">
        <v>10839</v>
      </c>
      <c r="C3016" t="str">
        <f t="shared" si="47"/>
        <v>LTPalangos miestas</v>
      </c>
    </row>
    <row r="3017" spans="1:3">
      <c r="A3017" t="s">
        <v>10840</v>
      </c>
      <c r="B3017" t="s">
        <v>10841</v>
      </c>
      <c r="C3017" t="str">
        <f t="shared" si="47"/>
        <v>LTPanevėžio miestas</v>
      </c>
    </row>
    <row r="3018" spans="1:3">
      <c r="A3018" t="s">
        <v>10842</v>
      </c>
      <c r="B3018" t="s">
        <v>10843</v>
      </c>
      <c r="C3018" t="str">
        <f t="shared" si="47"/>
        <v>LTŠiaulių miestas</v>
      </c>
    </row>
    <row r="3019" spans="1:3">
      <c r="A3019" t="s">
        <v>10844</v>
      </c>
      <c r="B3019" t="s">
        <v>10845</v>
      </c>
      <c r="C3019" t="str">
        <f t="shared" si="47"/>
        <v>LTVilniaus miestas</v>
      </c>
    </row>
    <row r="3020" spans="1:3">
      <c r="A3020" t="s">
        <v>10846</v>
      </c>
      <c r="B3020" t="s">
        <v>10847</v>
      </c>
      <c r="C3020" t="str">
        <f t="shared" si="47"/>
        <v>LTAkmenė</v>
      </c>
    </row>
    <row r="3021" spans="1:3">
      <c r="A3021" t="s">
        <v>10848</v>
      </c>
      <c r="B3021" t="s">
        <v>10849</v>
      </c>
      <c r="C3021" t="str">
        <f t="shared" si="47"/>
        <v>LTAlytus</v>
      </c>
    </row>
    <row r="3022" spans="1:3">
      <c r="A3022" t="s">
        <v>10850</v>
      </c>
      <c r="B3022" t="s">
        <v>10851</v>
      </c>
      <c r="C3022" t="str">
        <f t="shared" si="47"/>
        <v>LTAnykščiai</v>
      </c>
    </row>
    <row r="3023" spans="1:3">
      <c r="A3023" t="s">
        <v>10852</v>
      </c>
      <c r="B3023" t="s">
        <v>10853</v>
      </c>
      <c r="C3023" t="str">
        <f t="shared" si="47"/>
        <v>LTBiržai</v>
      </c>
    </row>
    <row r="3024" spans="1:3">
      <c r="A3024" t="s">
        <v>10854</v>
      </c>
      <c r="B3024" t="s">
        <v>10855</v>
      </c>
      <c r="C3024" t="str">
        <f t="shared" si="47"/>
        <v>LTIgnalina</v>
      </c>
    </row>
    <row r="3025" spans="1:3">
      <c r="A3025" t="s">
        <v>10856</v>
      </c>
      <c r="B3025" t="s">
        <v>10857</v>
      </c>
      <c r="C3025" t="str">
        <f t="shared" si="47"/>
        <v>LTJonava</v>
      </c>
    </row>
    <row r="3026" spans="1:3">
      <c r="A3026" t="s">
        <v>10858</v>
      </c>
      <c r="B3026" t="s">
        <v>10859</v>
      </c>
      <c r="C3026" t="str">
        <f t="shared" si="47"/>
        <v>LTJoniškis</v>
      </c>
    </row>
    <row r="3027" spans="1:3">
      <c r="A3027" t="s">
        <v>10860</v>
      </c>
      <c r="B3027" t="s">
        <v>10861</v>
      </c>
      <c r="C3027" t="str">
        <f t="shared" si="47"/>
        <v>LTJurbarkas</v>
      </c>
    </row>
    <row r="3028" spans="1:3">
      <c r="A3028" t="s">
        <v>10862</v>
      </c>
      <c r="B3028" t="s">
        <v>10863</v>
      </c>
      <c r="C3028" t="str">
        <f t="shared" si="47"/>
        <v>LTKaišiadorys</v>
      </c>
    </row>
    <row r="3029" spans="1:3">
      <c r="A3029" t="s">
        <v>10864</v>
      </c>
      <c r="B3029" t="s">
        <v>10865</v>
      </c>
      <c r="C3029" t="str">
        <f t="shared" si="47"/>
        <v>LTKaunas</v>
      </c>
    </row>
    <row r="3030" spans="1:3">
      <c r="A3030" t="s">
        <v>10866</v>
      </c>
      <c r="B3030" t="s">
        <v>10867</v>
      </c>
      <c r="C3030" t="str">
        <f t="shared" si="47"/>
        <v>LTKėdainiai</v>
      </c>
    </row>
    <row r="3031" spans="1:3">
      <c r="A3031" t="s">
        <v>10868</v>
      </c>
      <c r="B3031" t="s">
        <v>10869</v>
      </c>
      <c r="C3031" t="str">
        <f t="shared" si="47"/>
        <v>LTKelmė</v>
      </c>
    </row>
    <row r="3032" spans="1:3">
      <c r="A3032" t="s">
        <v>10870</v>
      </c>
      <c r="B3032" t="s">
        <v>10871</v>
      </c>
      <c r="C3032" t="str">
        <f t="shared" si="47"/>
        <v>LTKlaipėda</v>
      </c>
    </row>
    <row r="3033" spans="1:3">
      <c r="A3033" t="s">
        <v>10872</v>
      </c>
      <c r="B3033" t="s">
        <v>10873</v>
      </c>
      <c r="C3033" t="str">
        <f t="shared" si="47"/>
        <v>LTKretinga</v>
      </c>
    </row>
    <row r="3034" spans="1:3">
      <c r="A3034" t="s">
        <v>10874</v>
      </c>
      <c r="B3034" t="s">
        <v>10875</v>
      </c>
      <c r="C3034" t="str">
        <f t="shared" si="47"/>
        <v>LTKupiškis</v>
      </c>
    </row>
    <row r="3035" spans="1:3">
      <c r="A3035" t="s">
        <v>10876</v>
      </c>
      <c r="B3035" t="s">
        <v>10877</v>
      </c>
      <c r="C3035" t="str">
        <f t="shared" si="47"/>
        <v>LTLazdijai</v>
      </c>
    </row>
    <row r="3036" spans="1:3">
      <c r="A3036" t="s">
        <v>10878</v>
      </c>
      <c r="B3036" t="s">
        <v>10879</v>
      </c>
      <c r="C3036" t="str">
        <f t="shared" si="47"/>
        <v>LTMarijampolė</v>
      </c>
    </row>
    <row r="3037" spans="1:3">
      <c r="A3037" t="s">
        <v>10880</v>
      </c>
      <c r="B3037" t="s">
        <v>10881</v>
      </c>
      <c r="C3037" t="str">
        <f t="shared" si="47"/>
        <v>LTMažeikiai</v>
      </c>
    </row>
    <row r="3038" spans="1:3">
      <c r="A3038" t="s">
        <v>10882</v>
      </c>
      <c r="B3038" t="s">
        <v>10883</v>
      </c>
      <c r="C3038" t="str">
        <f t="shared" si="47"/>
        <v>LTMolėtai</v>
      </c>
    </row>
    <row r="3039" spans="1:3">
      <c r="A3039" t="s">
        <v>10884</v>
      </c>
      <c r="B3039" t="s">
        <v>10885</v>
      </c>
      <c r="C3039" t="str">
        <f t="shared" si="47"/>
        <v>LTPakruojis</v>
      </c>
    </row>
    <row r="3040" spans="1:3">
      <c r="A3040" t="s">
        <v>10886</v>
      </c>
      <c r="B3040" t="s">
        <v>10887</v>
      </c>
      <c r="C3040" t="str">
        <f t="shared" si="47"/>
        <v>LTPanevėžys</v>
      </c>
    </row>
    <row r="3041" spans="1:3">
      <c r="A3041" t="s">
        <v>10888</v>
      </c>
      <c r="B3041" t="s">
        <v>10889</v>
      </c>
      <c r="C3041" t="str">
        <f t="shared" si="47"/>
        <v>LTPasvalys</v>
      </c>
    </row>
    <row r="3042" spans="1:3">
      <c r="A3042" t="s">
        <v>10890</v>
      </c>
      <c r="B3042" t="s">
        <v>10891</v>
      </c>
      <c r="C3042" t="str">
        <f t="shared" si="47"/>
        <v>LTPlungė</v>
      </c>
    </row>
    <row r="3043" spans="1:3">
      <c r="A3043" t="s">
        <v>10892</v>
      </c>
      <c r="B3043" t="s">
        <v>10893</v>
      </c>
      <c r="C3043" t="str">
        <f t="shared" si="47"/>
        <v>LTPrienai</v>
      </c>
    </row>
    <row r="3044" spans="1:3">
      <c r="A3044" t="s">
        <v>10894</v>
      </c>
      <c r="B3044" t="s">
        <v>10895</v>
      </c>
      <c r="C3044" t="str">
        <f t="shared" si="47"/>
        <v>LTRadviliškis</v>
      </c>
    </row>
    <row r="3045" spans="1:3">
      <c r="A3045" t="s">
        <v>10896</v>
      </c>
      <c r="B3045" t="s">
        <v>10897</v>
      </c>
      <c r="C3045" t="str">
        <f t="shared" si="47"/>
        <v>LTRaseiniai</v>
      </c>
    </row>
    <row r="3046" spans="1:3">
      <c r="A3046" t="s">
        <v>10898</v>
      </c>
      <c r="B3046" t="s">
        <v>10899</v>
      </c>
      <c r="C3046" t="str">
        <f t="shared" si="47"/>
        <v>LTRokiškis</v>
      </c>
    </row>
    <row r="3047" spans="1:3">
      <c r="A3047" t="s">
        <v>10900</v>
      </c>
      <c r="B3047" t="s">
        <v>10901</v>
      </c>
      <c r="C3047" t="str">
        <f t="shared" si="47"/>
        <v>LTŠakiai</v>
      </c>
    </row>
    <row r="3048" spans="1:3">
      <c r="A3048" t="s">
        <v>10902</v>
      </c>
      <c r="B3048" t="s">
        <v>10903</v>
      </c>
      <c r="C3048" t="str">
        <f t="shared" si="47"/>
        <v>LTŠalčininkai</v>
      </c>
    </row>
    <row r="3049" spans="1:3">
      <c r="A3049" t="s">
        <v>10904</v>
      </c>
      <c r="B3049" t="s">
        <v>10905</v>
      </c>
      <c r="C3049" t="str">
        <f t="shared" si="47"/>
        <v>LTŠiauliai</v>
      </c>
    </row>
    <row r="3050" spans="1:3">
      <c r="A3050" t="s">
        <v>10906</v>
      </c>
      <c r="B3050" t="s">
        <v>10907</v>
      </c>
      <c r="C3050" t="str">
        <f t="shared" si="47"/>
        <v>LTŠilalė</v>
      </c>
    </row>
    <row r="3051" spans="1:3">
      <c r="A3051" t="s">
        <v>10908</v>
      </c>
      <c r="B3051" t="s">
        <v>10909</v>
      </c>
      <c r="C3051" t="str">
        <f t="shared" si="47"/>
        <v>LTŠilutė</v>
      </c>
    </row>
    <row r="3052" spans="1:3">
      <c r="A3052" t="s">
        <v>10910</v>
      </c>
      <c r="B3052" t="s">
        <v>10911</v>
      </c>
      <c r="C3052" t="str">
        <f t="shared" si="47"/>
        <v>LTŠirvintos</v>
      </c>
    </row>
    <row r="3053" spans="1:3">
      <c r="A3053" t="s">
        <v>10912</v>
      </c>
      <c r="B3053" t="s">
        <v>10913</v>
      </c>
      <c r="C3053" t="str">
        <f t="shared" si="47"/>
        <v>LTSkuodas</v>
      </c>
    </row>
    <row r="3054" spans="1:3">
      <c r="A3054" t="s">
        <v>10914</v>
      </c>
      <c r="B3054" t="s">
        <v>10915</v>
      </c>
      <c r="C3054" t="str">
        <f t="shared" si="47"/>
        <v>LTŠvenčionys</v>
      </c>
    </row>
    <row r="3055" spans="1:3">
      <c r="A3055" t="s">
        <v>10916</v>
      </c>
      <c r="B3055" t="s">
        <v>10917</v>
      </c>
      <c r="C3055" t="str">
        <f t="shared" si="47"/>
        <v>LTTauragė</v>
      </c>
    </row>
    <row r="3056" spans="1:3">
      <c r="A3056" t="s">
        <v>10918</v>
      </c>
      <c r="B3056" t="s">
        <v>10919</v>
      </c>
      <c r="C3056" t="str">
        <f t="shared" si="47"/>
        <v>LTTelšiai</v>
      </c>
    </row>
    <row r="3057" spans="1:3">
      <c r="A3057" t="s">
        <v>10920</v>
      </c>
      <c r="B3057" t="s">
        <v>10921</v>
      </c>
      <c r="C3057" t="str">
        <f t="shared" si="47"/>
        <v>LTTrakai</v>
      </c>
    </row>
    <row r="3058" spans="1:3">
      <c r="A3058" t="s">
        <v>10922</v>
      </c>
      <c r="B3058" t="s">
        <v>10923</v>
      </c>
      <c r="C3058" t="str">
        <f t="shared" si="47"/>
        <v>LTUkmergė</v>
      </c>
    </row>
    <row r="3059" spans="1:3">
      <c r="A3059" t="s">
        <v>10924</v>
      </c>
      <c r="B3059" t="s">
        <v>10925</v>
      </c>
      <c r="C3059" t="str">
        <f t="shared" si="47"/>
        <v>LTUtena</v>
      </c>
    </row>
    <row r="3060" spans="1:3">
      <c r="A3060" t="s">
        <v>10926</v>
      </c>
      <c r="B3060" t="s">
        <v>10927</v>
      </c>
      <c r="C3060" t="str">
        <f t="shared" si="47"/>
        <v>LTVarėna</v>
      </c>
    </row>
    <row r="3061" spans="1:3">
      <c r="A3061" t="s">
        <v>10928</v>
      </c>
      <c r="B3061" t="s">
        <v>10929</v>
      </c>
      <c r="C3061" t="str">
        <f t="shared" si="47"/>
        <v>LTVilkaviškis</v>
      </c>
    </row>
    <row r="3062" spans="1:3">
      <c r="A3062" t="s">
        <v>10930</v>
      </c>
      <c r="B3062" t="s">
        <v>1582</v>
      </c>
      <c r="C3062" t="str">
        <f t="shared" si="47"/>
        <v>LTVilnius</v>
      </c>
    </row>
    <row r="3063" spans="1:3">
      <c r="A3063" t="s">
        <v>10931</v>
      </c>
      <c r="B3063" t="s">
        <v>10932</v>
      </c>
      <c r="C3063" t="str">
        <f t="shared" si="47"/>
        <v>LTZarasai</v>
      </c>
    </row>
    <row r="3064" spans="1:3">
      <c r="A3064" t="s">
        <v>10933</v>
      </c>
      <c r="B3064" t="s">
        <v>10934</v>
      </c>
      <c r="C3064" t="str">
        <f t="shared" si="47"/>
        <v>LTBirštono</v>
      </c>
    </row>
    <row r="3065" spans="1:3">
      <c r="A3065" t="s">
        <v>10935</v>
      </c>
      <c r="B3065" t="s">
        <v>10936</v>
      </c>
      <c r="C3065" t="str">
        <f t="shared" si="47"/>
        <v>LTDruskininkai</v>
      </c>
    </row>
    <row r="3066" spans="1:3">
      <c r="A3066" t="s">
        <v>10937</v>
      </c>
      <c r="B3066" t="s">
        <v>10938</v>
      </c>
      <c r="C3066" t="str">
        <f t="shared" si="47"/>
        <v>LTElektrėnai</v>
      </c>
    </row>
    <row r="3067" spans="1:3">
      <c r="A3067" t="s">
        <v>10939</v>
      </c>
      <c r="B3067" t="s">
        <v>10940</v>
      </c>
      <c r="C3067" t="str">
        <f t="shared" si="47"/>
        <v>LTKalvarijos</v>
      </c>
    </row>
    <row r="3068" spans="1:3">
      <c r="A3068" t="s">
        <v>10941</v>
      </c>
      <c r="B3068" t="s">
        <v>10942</v>
      </c>
      <c r="C3068" t="str">
        <f t="shared" si="47"/>
        <v>LTKazlų Rūdos</v>
      </c>
    </row>
    <row r="3069" spans="1:3">
      <c r="A3069" t="s">
        <v>10943</v>
      </c>
      <c r="B3069" t="s">
        <v>10944</v>
      </c>
      <c r="C3069" t="str">
        <f t="shared" si="47"/>
        <v>LTNeringa</v>
      </c>
    </row>
    <row r="3070" spans="1:3">
      <c r="A3070" t="s">
        <v>10945</v>
      </c>
      <c r="B3070" t="s">
        <v>10946</v>
      </c>
      <c r="C3070" t="str">
        <f t="shared" si="47"/>
        <v>LTPagėgiai</v>
      </c>
    </row>
    <row r="3071" spans="1:3">
      <c r="A3071" t="s">
        <v>10947</v>
      </c>
      <c r="B3071" t="s">
        <v>10948</v>
      </c>
      <c r="C3071" t="str">
        <f t="shared" si="47"/>
        <v>LTRietavo</v>
      </c>
    </row>
    <row r="3072" spans="1:3">
      <c r="A3072" t="s">
        <v>10949</v>
      </c>
      <c r="B3072" t="s">
        <v>10950</v>
      </c>
      <c r="C3072" t="str">
        <f t="shared" si="47"/>
        <v>LTVisaginas</v>
      </c>
    </row>
    <row r="3073" spans="1:3">
      <c r="A3073" t="s">
        <v>10951</v>
      </c>
      <c r="B3073" t="s">
        <v>10952</v>
      </c>
      <c r="C3073" t="str">
        <f t="shared" si="47"/>
        <v>LUCapellen</v>
      </c>
    </row>
    <row r="3074" spans="1:3">
      <c r="A3074" t="s">
        <v>10951</v>
      </c>
      <c r="B3074" t="s">
        <v>10952</v>
      </c>
      <c r="C3074" t="str">
        <f t="shared" si="47"/>
        <v>LUCapellen</v>
      </c>
    </row>
    <row r="3075" spans="1:3">
      <c r="A3075" t="s">
        <v>10951</v>
      </c>
      <c r="B3075" t="s">
        <v>10953</v>
      </c>
      <c r="C3075" t="str">
        <f t="shared" ref="C3075:C3138" si="48">LEFT(A3075,2)&amp;B3075</f>
        <v>LUKapellen</v>
      </c>
    </row>
    <row r="3076" spans="1:3">
      <c r="A3076" t="s">
        <v>10954</v>
      </c>
      <c r="B3076" t="s">
        <v>10955</v>
      </c>
      <c r="C3076" t="str">
        <f t="shared" si="48"/>
        <v>LUClerf</v>
      </c>
    </row>
    <row r="3077" spans="1:3">
      <c r="A3077" t="s">
        <v>10954</v>
      </c>
      <c r="B3077" t="s">
        <v>10956</v>
      </c>
      <c r="C3077" t="str">
        <f t="shared" si="48"/>
        <v>LUClervaux</v>
      </c>
    </row>
    <row r="3078" spans="1:3">
      <c r="A3078" t="s">
        <v>10954</v>
      </c>
      <c r="B3078" t="s">
        <v>10957</v>
      </c>
      <c r="C3078" t="str">
        <f t="shared" si="48"/>
        <v>LUKlierf</v>
      </c>
    </row>
    <row r="3079" spans="1:3">
      <c r="A3079" t="s">
        <v>10958</v>
      </c>
      <c r="B3079" t="s">
        <v>10959</v>
      </c>
      <c r="C3079" t="str">
        <f t="shared" si="48"/>
        <v>LUDiekirch</v>
      </c>
    </row>
    <row r="3080" spans="1:3">
      <c r="A3080" t="s">
        <v>10958</v>
      </c>
      <c r="B3080" t="s">
        <v>10959</v>
      </c>
      <c r="C3080" t="str">
        <f t="shared" si="48"/>
        <v>LUDiekirch</v>
      </c>
    </row>
    <row r="3081" spans="1:3">
      <c r="A3081" t="s">
        <v>10958</v>
      </c>
      <c r="B3081" t="s">
        <v>10960</v>
      </c>
      <c r="C3081" t="str">
        <f t="shared" si="48"/>
        <v>LUDiekrech</v>
      </c>
    </row>
    <row r="3082" spans="1:3">
      <c r="A3082" t="s">
        <v>10961</v>
      </c>
      <c r="B3082" t="s">
        <v>10962</v>
      </c>
      <c r="C3082" t="str">
        <f t="shared" si="48"/>
        <v>LUEchternach</v>
      </c>
    </row>
    <row r="3083" spans="1:3">
      <c r="A3083" t="s">
        <v>10961</v>
      </c>
      <c r="B3083" t="s">
        <v>10962</v>
      </c>
      <c r="C3083" t="str">
        <f t="shared" si="48"/>
        <v>LUEchternach</v>
      </c>
    </row>
    <row r="3084" spans="1:3">
      <c r="A3084" t="s">
        <v>10961</v>
      </c>
      <c r="B3084" t="s">
        <v>10963</v>
      </c>
      <c r="C3084" t="str">
        <f t="shared" si="48"/>
        <v>LUIechternach</v>
      </c>
    </row>
    <row r="3085" spans="1:3">
      <c r="A3085" t="s">
        <v>10964</v>
      </c>
      <c r="B3085" t="s">
        <v>10965</v>
      </c>
      <c r="C3085" t="str">
        <f t="shared" si="48"/>
        <v>LUEsch an der Alzette</v>
      </c>
    </row>
    <row r="3086" spans="1:3">
      <c r="A3086" t="s">
        <v>10964</v>
      </c>
      <c r="B3086" t="s">
        <v>10966</v>
      </c>
      <c r="C3086" t="str">
        <f t="shared" si="48"/>
        <v>LUEsch-sur-Alzette</v>
      </c>
    </row>
    <row r="3087" spans="1:3">
      <c r="A3087" t="s">
        <v>10964</v>
      </c>
      <c r="B3087" t="s">
        <v>10967</v>
      </c>
      <c r="C3087" t="str">
        <f t="shared" si="48"/>
        <v>LUEsch-Uelzecht</v>
      </c>
    </row>
    <row r="3088" spans="1:3">
      <c r="A3088" t="s">
        <v>10968</v>
      </c>
      <c r="B3088" t="s">
        <v>10969</v>
      </c>
      <c r="C3088" t="str">
        <f t="shared" si="48"/>
        <v>LUGrevenmacher</v>
      </c>
    </row>
    <row r="3089" spans="1:3">
      <c r="A3089" t="s">
        <v>10968</v>
      </c>
      <c r="B3089" t="s">
        <v>10969</v>
      </c>
      <c r="C3089" t="str">
        <f t="shared" si="48"/>
        <v>LUGrevenmacher</v>
      </c>
    </row>
    <row r="3090" spans="1:3">
      <c r="A3090" t="s">
        <v>10968</v>
      </c>
      <c r="B3090" t="s">
        <v>10970</v>
      </c>
      <c r="C3090" t="str">
        <f t="shared" si="48"/>
        <v>LUGréivemaacher</v>
      </c>
    </row>
    <row r="3091" spans="1:3">
      <c r="A3091" t="s">
        <v>10971</v>
      </c>
      <c r="B3091" t="s">
        <v>10972</v>
      </c>
      <c r="C3091" t="str">
        <f t="shared" si="48"/>
        <v>LULuxemburg</v>
      </c>
    </row>
    <row r="3092" spans="1:3">
      <c r="A3092" t="s">
        <v>10971</v>
      </c>
      <c r="B3092" t="s">
        <v>6189</v>
      </c>
      <c r="C3092" t="str">
        <f t="shared" si="48"/>
        <v>LULuxembourg</v>
      </c>
    </row>
    <row r="3093" spans="1:3">
      <c r="A3093" t="s">
        <v>10971</v>
      </c>
      <c r="B3093" t="s">
        <v>10973</v>
      </c>
      <c r="C3093" t="str">
        <f t="shared" si="48"/>
        <v>LULëtzebuerg</v>
      </c>
    </row>
    <row r="3094" spans="1:3">
      <c r="A3094" t="s">
        <v>10974</v>
      </c>
      <c r="B3094" t="s">
        <v>10975</v>
      </c>
      <c r="C3094" t="str">
        <f t="shared" si="48"/>
        <v>LUMersch</v>
      </c>
    </row>
    <row r="3095" spans="1:3">
      <c r="A3095" t="s">
        <v>10974</v>
      </c>
      <c r="B3095" t="s">
        <v>10975</v>
      </c>
      <c r="C3095" t="str">
        <f t="shared" si="48"/>
        <v>LUMersch</v>
      </c>
    </row>
    <row r="3096" spans="1:3">
      <c r="A3096" t="s">
        <v>10974</v>
      </c>
      <c r="B3096" t="s">
        <v>10976</v>
      </c>
      <c r="C3096" t="str">
        <f t="shared" si="48"/>
        <v>LUMiersch</v>
      </c>
    </row>
    <row r="3097" spans="1:3">
      <c r="A3097" t="s">
        <v>10977</v>
      </c>
      <c r="B3097" t="s">
        <v>10978</v>
      </c>
      <c r="C3097" t="str">
        <f t="shared" si="48"/>
        <v>LURedingen</v>
      </c>
    </row>
    <row r="3098" spans="1:3">
      <c r="A3098" t="s">
        <v>10977</v>
      </c>
      <c r="B3098" t="s">
        <v>10979</v>
      </c>
      <c r="C3098" t="str">
        <f t="shared" si="48"/>
        <v>LURedange</v>
      </c>
    </row>
    <row r="3099" spans="1:3">
      <c r="A3099" t="s">
        <v>10977</v>
      </c>
      <c r="B3099" t="s">
        <v>10980</v>
      </c>
      <c r="C3099" t="str">
        <f t="shared" si="48"/>
        <v>LURéiden-Atert</v>
      </c>
    </row>
    <row r="3100" spans="1:3">
      <c r="A3100" t="s">
        <v>10981</v>
      </c>
      <c r="B3100" t="s">
        <v>10982</v>
      </c>
      <c r="C3100" t="str">
        <f t="shared" si="48"/>
        <v>LURemich</v>
      </c>
    </row>
    <row r="3101" spans="1:3">
      <c r="A3101" t="s">
        <v>10981</v>
      </c>
      <c r="B3101" t="s">
        <v>10982</v>
      </c>
      <c r="C3101" t="str">
        <f t="shared" si="48"/>
        <v>LURemich</v>
      </c>
    </row>
    <row r="3102" spans="1:3">
      <c r="A3102" t="s">
        <v>10981</v>
      </c>
      <c r="B3102" t="s">
        <v>10983</v>
      </c>
      <c r="C3102" t="str">
        <f t="shared" si="48"/>
        <v>LURéimech</v>
      </c>
    </row>
    <row r="3103" spans="1:3">
      <c r="A3103" t="s">
        <v>10984</v>
      </c>
      <c r="B3103" t="s">
        <v>10985</v>
      </c>
      <c r="C3103" t="str">
        <f t="shared" si="48"/>
        <v>LUVianden</v>
      </c>
    </row>
    <row r="3104" spans="1:3">
      <c r="A3104" t="s">
        <v>10984</v>
      </c>
      <c r="B3104" t="s">
        <v>10985</v>
      </c>
      <c r="C3104" t="str">
        <f t="shared" si="48"/>
        <v>LUVianden</v>
      </c>
    </row>
    <row r="3105" spans="1:3">
      <c r="A3105" t="s">
        <v>10984</v>
      </c>
      <c r="B3105" t="s">
        <v>10986</v>
      </c>
      <c r="C3105" t="str">
        <f t="shared" si="48"/>
        <v>LUVeianen</v>
      </c>
    </row>
    <row r="3106" spans="1:3">
      <c r="A3106" t="s">
        <v>10987</v>
      </c>
      <c r="B3106" t="s">
        <v>10988</v>
      </c>
      <c r="C3106" t="str">
        <f t="shared" si="48"/>
        <v>LUWiltz</v>
      </c>
    </row>
    <row r="3107" spans="1:3">
      <c r="A3107" t="s">
        <v>10987</v>
      </c>
      <c r="B3107" t="s">
        <v>10988</v>
      </c>
      <c r="C3107" t="str">
        <f t="shared" si="48"/>
        <v>LUWiltz</v>
      </c>
    </row>
    <row r="3108" spans="1:3">
      <c r="A3108" t="s">
        <v>10987</v>
      </c>
      <c r="B3108" t="s">
        <v>10989</v>
      </c>
      <c r="C3108" t="str">
        <f t="shared" si="48"/>
        <v>LUWolz</v>
      </c>
    </row>
    <row r="3109" spans="1:3">
      <c r="A3109" t="s">
        <v>10990</v>
      </c>
      <c r="B3109" t="s">
        <v>10991</v>
      </c>
      <c r="C3109" t="str">
        <f t="shared" si="48"/>
        <v>LVAglonas novads</v>
      </c>
    </row>
    <row r="3110" spans="1:3">
      <c r="A3110" t="s">
        <v>10992</v>
      </c>
      <c r="B3110" t="s">
        <v>10993</v>
      </c>
      <c r="C3110" t="str">
        <f t="shared" si="48"/>
        <v>LVAizkraukles novads</v>
      </c>
    </row>
    <row r="3111" spans="1:3">
      <c r="A3111" t="s">
        <v>10994</v>
      </c>
      <c r="B3111" t="s">
        <v>10995</v>
      </c>
      <c r="C3111" t="str">
        <f t="shared" si="48"/>
        <v>LVAizputes novads</v>
      </c>
    </row>
    <row r="3112" spans="1:3">
      <c r="A3112" t="s">
        <v>10996</v>
      </c>
      <c r="B3112" t="s">
        <v>10997</v>
      </c>
      <c r="C3112" t="str">
        <f t="shared" si="48"/>
        <v>LVAknīstes novads</v>
      </c>
    </row>
    <row r="3113" spans="1:3">
      <c r="A3113" t="s">
        <v>10998</v>
      </c>
      <c r="B3113" t="s">
        <v>10999</v>
      </c>
      <c r="C3113" t="str">
        <f t="shared" si="48"/>
        <v>LVAlojas novads</v>
      </c>
    </row>
    <row r="3114" spans="1:3">
      <c r="A3114" t="s">
        <v>11000</v>
      </c>
      <c r="B3114" t="s">
        <v>11001</v>
      </c>
      <c r="C3114" t="str">
        <f t="shared" si="48"/>
        <v>LVAlsungas novads</v>
      </c>
    </row>
    <row r="3115" spans="1:3">
      <c r="A3115" t="s">
        <v>11002</v>
      </c>
      <c r="B3115" t="s">
        <v>11003</v>
      </c>
      <c r="C3115" t="str">
        <f t="shared" si="48"/>
        <v>LVAlūksnes novads</v>
      </c>
    </row>
    <row r="3116" spans="1:3">
      <c r="A3116" t="s">
        <v>11004</v>
      </c>
      <c r="B3116" t="s">
        <v>11005</v>
      </c>
      <c r="C3116" t="str">
        <f t="shared" si="48"/>
        <v>LVAmatas novads</v>
      </c>
    </row>
    <row r="3117" spans="1:3">
      <c r="A3117" t="s">
        <v>11006</v>
      </c>
      <c r="B3117" t="s">
        <v>11007</v>
      </c>
      <c r="C3117" t="str">
        <f t="shared" si="48"/>
        <v>LVApes novads</v>
      </c>
    </row>
    <row r="3118" spans="1:3">
      <c r="A3118" t="s">
        <v>11008</v>
      </c>
      <c r="B3118" t="s">
        <v>11009</v>
      </c>
      <c r="C3118" t="str">
        <f t="shared" si="48"/>
        <v>LVAuces novads</v>
      </c>
    </row>
    <row r="3119" spans="1:3">
      <c r="A3119" t="s">
        <v>11010</v>
      </c>
      <c r="B3119" t="s">
        <v>11011</v>
      </c>
      <c r="C3119" t="str">
        <f t="shared" si="48"/>
        <v>LVĀdažu novads</v>
      </c>
    </row>
    <row r="3120" spans="1:3">
      <c r="A3120" t="s">
        <v>11012</v>
      </c>
      <c r="B3120" t="s">
        <v>11013</v>
      </c>
      <c r="C3120" t="str">
        <f t="shared" si="48"/>
        <v>LVBabītes novads</v>
      </c>
    </row>
    <row r="3121" spans="1:3">
      <c r="A3121" t="s">
        <v>11014</v>
      </c>
      <c r="B3121" t="s">
        <v>11015</v>
      </c>
      <c r="C3121" t="str">
        <f t="shared" si="48"/>
        <v>LVBaldones novads</v>
      </c>
    </row>
    <row r="3122" spans="1:3">
      <c r="A3122" t="s">
        <v>11016</v>
      </c>
      <c r="B3122" t="s">
        <v>11017</v>
      </c>
      <c r="C3122" t="str">
        <f t="shared" si="48"/>
        <v>LVBaltinavas novads</v>
      </c>
    </row>
    <row r="3123" spans="1:3">
      <c r="A3123" t="s">
        <v>11018</v>
      </c>
      <c r="B3123" t="s">
        <v>11019</v>
      </c>
      <c r="C3123" t="str">
        <f t="shared" si="48"/>
        <v>LVBalvu novads</v>
      </c>
    </row>
    <row r="3124" spans="1:3">
      <c r="A3124" t="s">
        <v>11020</v>
      </c>
      <c r="B3124" t="s">
        <v>11021</v>
      </c>
      <c r="C3124" t="str">
        <f t="shared" si="48"/>
        <v>LVBauskas novads</v>
      </c>
    </row>
    <row r="3125" spans="1:3">
      <c r="A3125" t="s">
        <v>11022</v>
      </c>
      <c r="B3125" t="s">
        <v>11023</v>
      </c>
      <c r="C3125" t="str">
        <f t="shared" si="48"/>
        <v>LVBeverīnas novads</v>
      </c>
    </row>
    <row r="3126" spans="1:3">
      <c r="A3126" t="s">
        <v>11024</v>
      </c>
      <c r="B3126" t="s">
        <v>11025</v>
      </c>
      <c r="C3126" t="str">
        <f t="shared" si="48"/>
        <v>LVBrocēnu novads</v>
      </c>
    </row>
    <row r="3127" spans="1:3">
      <c r="A3127" t="s">
        <v>11026</v>
      </c>
      <c r="B3127" t="s">
        <v>11027</v>
      </c>
      <c r="C3127" t="str">
        <f t="shared" si="48"/>
        <v>LVBurtnieku novads</v>
      </c>
    </row>
    <row r="3128" spans="1:3">
      <c r="A3128" t="s">
        <v>11028</v>
      </c>
      <c r="B3128" t="s">
        <v>11029</v>
      </c>
      <c r="C3128" t="str">
        <f t="shared" si="48"/>
        <v>LVCarnikavas novads</v>
      </c>
    </row>
    <row r="3129" spans="1:3">
      <c r="A3129" t="s">
        <v>11030</v>
      </c>
      <c r="B3129" t="s">
        <v>11031</v>
      </c>
      <c r="C3129" t="str">
        <f t="shared" si="48"/>
        <v>LVCesvaines novads</v>
      </c>
    </row>
    <row r="3130" spans="1:3">
      <c r="A3130" t="s">
        <v>11032</v>
      </c>
      <c r="B3130" t="s">
        <v>11033</v>
      </c>
      <c r="C3130" t="str">
        <f t="shared" si="48"/>
        <v>LVCēsu novads</v>
      </c>
    </row>
    <row r="3131" spans="1:3">
      <c r="A3131" t="s">
        <v>11034</v>
      </c>
      <c r="B3131" t="s">
        <v>11035</v>
      </c>
      <c r="C3131" t="str">
        <f t="shared" si="48"/>
        <v>LVCiblas novads</v>
      </c>
    </row>
    <row r="3132" spans="1:3">
      <c r="A3132" t="s">
        <v>11036</v>
      </c>
      <c r="B3132" t="s">
        <v>11037</v>
      </c>
      <c r="C3132" t="str">
        <f t="shared" si="48"/>
        <v>LVDagdas novads</v>
      </c>
    </row>
    <row r="3133" spans="1:3">
      <c r="A3133" t="s">
        <v>11038</v>
      </c>
      <c r="B3133" t="s">
        <v>11039</v>
      </c>
      <c r="C3133" t="str">
        <f t="shared" si="48"/>
        <v>LVDaugavpils novads</v>
      </c>
    </row>
    <row r="3134" spans="1:3">
      <c r="A3134" t="s">
        <v>11040</v>
      </c>
      <c r="B3134" t="s">
        <v>11041</v>
      </c>
      <c r="C3134" t="str">
        <f t="shared" si="48"/>
        <v>LVDobeles novads</v>
      </c>
    </row>
    <row r="3135" spans="1:3">
      <c r="A3135" t="s">
        <v>11042</v>
      </c>
      <c r="B3135" t="s">
        <v>11043</v>
      </c>
      <c r="C3135" t="str">
        <f t="shared" si="48"/>
        <v>LVDundagas novads</v>
      </c>
    </row>
    <row r="3136" spans="1:3">
      <c r="A3136" t="s">
        <v>11044</v>
      </c>
      <c r="B3136" t="s">
        <v>11045</v>
      </c>
      <c r="C3136" t="str">
        <f t="shared" si="48"/>
        <v>LVDurbes novads</v>
      </c>
    </row>
    <row r="3137" spans="1:3">
      <c r="A3137" t="s">
        <v>11046</v>
      </c>
      <c r="B3137" t="s">
        <v>11047</v>
      </c>
      <c r="C3137" t="str">
        <f t="shared" si="48"/>
        <v>LVEngures novads</v>
      </c>
    </row>
    <row r="3138" spans="1:3">
      <c r="A3138" t="s">
        <v>11048</v>
      </c>
      <c r="B3138" t="s">
        <v>11049</v>
      </c>
      <c r="C3138" t="str">
        <f t="shared" si="48"/>
        <v>LVĒrgļu novads</v>
      </c>
    </row>
    <row r="3139" spans="1:3">
      <c r="A3139" t="s">
        <v>11050</v>
      </c>
      <c r="B3139" t="s">
        <v>11051</v>
      </c>
      <c r="C3139" t="str">
        <f t="shared" ref="C3139:C3202" si="49">LEFT(A3139,2)&amp;B3139</f>
        <v>LVGarkalnes novads</v>
      </c>
    </row>
    <row r="3140" spans="1:3">
      <c r="A3140" t="s">
        <v>11052</v>
      </c>
      <c r="B3140" t="s">
        <v>11053</v>
      </c>
      <c r="C3140" t="str">
        <f t="shared" si="49"/>
        <v>LVGrobiņas novads</v>
      </c>
    </row>
    <row r="3141" spans="1:3">
      <c r="A3141" t="s">
        <v>11054</v>
      </c>
      <c r="B3141" t="s">
        <v>11055</v>
      </c>
      <c r="C3141" t="str">
        <f t="shared" si="49"/>
        <v>LVGulbenes novads</v>
      </c>
    </row>
    <row r="3142" spans="1:3">
      <c r="A3142" t="s">
        <v>11056</v>
      </c>
      <c r="B3142" t="s">
        <v>11057</v>
      </c>
      <c r="C3142" t="str">
        <f t="shared" si="49"/>
        <v>LVIecavas novads</v>
      </c>
    </row>
    <row r="3143" spans="1:3">
      <c r="A3143" t="s">
        <v>11058</v>
      </c>
      <c r="B3143" t="s">
        <v>11059</v>
      </c>
      <c r="C3143" t="str">
        <f t="shared" si="49"/>
        <v>LVIkšķiles novads</v>
      </c>
    </row>
    <row r="3144" spans="1:3">
      <c r="A3144" t="s">
        <v>11060</v>
      </c>
      <c r="B3144" t="s">
        <v>11061</v>
      </c>
      <c r="C3144" t="str">
        <f t="shared" si="49"/>
        <v>LVIlūkstes novads</v>
      </c>
    </row>
    <row r="3145" spans="1:3">
      <c r="A3145" t="s">
        <v>11062</v>
      </c>
      <c r="B3145" t="s">
        <v>11063</v>
      </c>
      <c r="C3145" t="str">
        <f t="shared" si="49"/>
        <v>LVInčukalna novads</v>
      </c>
    </row>
    <row r="3146" spans="1:3">
      <c r="A3146" t="s">
        <v>11064</v>
      </c>
      <c r="B3146" t="s">
        <v>11065</v>
      </c>
      <c r="C3146" t="str">
        <f t="shared" si="49"/>
        <v>LVJaunjelgavas novads</v>
      </c>
    </row>
    <row r="3147" spans="1:3">
      <c r="A3147" t="s">
        <v>11066</v>
      </c>
      <c r="B3147" t="s">
        <v>11067</v>
      </c>
      <c r="C3147" t="str">
        <f t="shared" si="49"/>
        <v>LVJaunpiebalgas novads</v>
      </c>
    </row>
    <row r="3148" spans="1:3">
      <c r="A3148" t="s">
        <v>11068</v>
      </c>
      <c r="B3148" t="s">
        <v>11069</v>
      </c>
      <c r="C3148" t="str">
        <f t="shared" si="49"/>
        <v>LVJaunpils novads</v>
      </c>
    </row>
    <row r="3149" spans="1:3">
      <c r="A3149" t="s">
        <v>11070</v>
      </c>
      <c r="B3149" t="s">
        <v>11071</v>
      </c>
      <c r="C3149" t="str">
        <f t="shared" si="49"/>
        <v>LVJelgavas novads</v>
      </c>
    </row>
    <row r="3150" spans="1:3">
      <c r="A3150" t="s">
        <v>11072</v>
      </c>
      <c r="B3150" t="s">
        <v>11073</v>
      </c>
      <c r="C3150" t="str">
        <f t="shared" si="49"/>
        <v>LVJēkabpils novads</v>
      </c>
    </row>
    <row r="3151" spans="1:3">
      <c r="A3151" t="s">
        <v>11074</v>
      </c>
      <c r="B3151" t="s">
        <v>11075</v>
      </c>
      <c r="C3151" t="str">
        <f t="shared" si="49"/>
        <v>LVKandavas novads</v>
      </c>
    </row>
    <row r="3152" spans="1:3">
      <c r="A3152" t="s">
        <v>11076</v>
      </c>
      <c r="B3152" t="s">
        <v>11077</v>
      </c>
      <c r="C3152" t="str">
        <f t="shared" si="49"/>
        <v>LVKārsavas novads</v>
      </c>
    </row>
    <row r="3153" spans="1:3">
      <c r="A3153" t="s">
        <v>11078</v>
      </c>
      <c r="B3153" t="s">
        <v>11079</v>
      </c>
      <c r="C3153" t="str">
        <f t="shared" si="49"/>
        <v>LVKocēnu novads</v>
      </c>
    </row>
    <row r="3154" spans="1:3">
      <c r="A3154" t="s">
        <v>11080</v>
      </c>
      <c r="B3154" t="s">
        <v>11081</v>
      </c>
      <c r="C3154" t="str">
        <f t="shared" si="49"/>
        <v>LVKokneses novads</v>
      </c>
    </row>
    <row r="3155" spans="1:3">
      <c r="A3155" t="s">
        <v>11082</v>
      </c>
      <c r="B3155" t="s">
        <v>11083</v>
      </c>
      <c r="C3155" t="str">
        <f t="shared" si="49"/>
        <v>LVKrāslavas novads</v>
      </c>
    </row>
    <row r="3156" spans="1:3">
      <c r="A3156" t="s">
        <v>11084</v>
      </c>
      <c r="B3156" t="s">
        <v>11085</v>
      </c>
      <c r="C3156" t="str">
        <f t="shared" si="49"/>
        <v>LVKrimuldas novads</v>
      </c>
    </row>
    <row r="3157" spans="1:3">
      <c r="A3157" t="s">
        <v>11086</v>
      </c>
      <c r="B3157" t="s">
        <v>11087</v>
      </c>
      <c r="C3157" t="str">
        <f t="shared" si="49"/>
        <v>LVKrustpils novads</v>
      </c>
    </row>
    <row r="3158" spans="1:3">
      <c r="A3158" t="s">
        <v>11088</v>
      </c>
      <c r="B3158" t="s">
        <v>11089</v>
      </c>
      <c r="C3158" t="str">
        <f t="shared" si="49"/>
        <v>LVKuldīgas novads</v>
      </c>
    </row>
    <row r="3159" spans="1:3">
      <c r="A3159" t="s">
        <v>11090</v>
      </c>
      <c r="B3159" t="s">
        <v>11091</v>
      </c>
      <c r="C3159" t="str">
        <f t="shared" si="49"/>
        <v>LVĶeguma novads</v>
      </c>
    </row>
    <row r="3160" spans="1:3">
      <c r="A3160" t="s">
        <v>11092</v>
      </c>
      <c r="B3160" t="s">
        <v>11093</v>
      </c>
      <c r="C3160" t="str">
        <f t="shared" si="49"/>
        <v>LVĶekavas novads</v>
      </c>
    </row>
    <row r="3161" spans="1:3">
      <c r="A3161" t="s">
        <v>11094</v>
      </c>
      <c r="B3161" t="s">
        <v>11095</v>
      </c>
      <c r="C3161" t="str">
        <f t="shared" si="49"/>
        <v>LVLielvārdes novads</v>
      </c>
    </row>
    <row r="3162" spans="1:3">
      <c r="A3162" t="s">
        <v>11096</v>
      </c>
      <c r="B3162" t="s">
        <v>11097</v>
      </c>
      <c r="C3162" t="str">
        <f t="shared" si="49"/>
        <v>LVLimbažu novads</v>
      </c>
    </row>
    <row r="3163" spans="1:3">
      <c r="A3163" t="s">
        <v>11098</v>
      </c>
      <c r="B3163" t="s">
        <v>11099</v>
      </c>
      <c r="C3163" t="str">
        <f t="shared" si="49"/>
        <v>LVLīgatnes novads</v>
      </c>
    </row>
    <row r="3164" spans="1:3">
      <c r="A3164" t="s">
        <v>11100</v>
      </c>
      <c r="B3164" t="s">
        <v>11101</v>
      </c>
      <c r="C3164" t="str">
        <f t="shared" si="49"/>
        <v>LVLīvānu novads</v>
      </c>
    </row>
    <row r="3165" spans="1:3">
      <c r="A3165" t="s">
        <v>11102</v>
      </c>
      <c r="B3165" t="s">
        <v>11103</v>
      </c>
      <c r="C3165" t="str">
        <f t="shared" si="49"/>
        <v>LVLubānas novads</v>
      </c>
    </row>
    <row r="3166" spans="1:3">
      <c r="A3166" t="s">
        <v>11104</v>
      </c>
      <c r="B3166" t="s">
        <v>11105</v>
      </c>
      <c r="C3166" t="str">
        <f t="shared" si="49"/>
        <v>LVLudzas novads</v>
      </c>
    </row>
    <row r="3167" spans="1:3">
      <c r="A3167" t="s">
        <v>11106</v>
      </c>
      <c r="B3167" t="s">
        <v>11107</v>
      </c>
      <c r="C3167" t="str">
        <f t="shared" si="49"/>
        <v>LVMadonas novads</v>
      </c>
    </row>
    <row r="3168" spans="1:3">
      <c r="A3168" t="s">
        <v>11108</v>
      </c>
      <c r="B3168" t="s">
        <v>11109</v>
      </c>
      <c r="C3168" t="str">
        <f t="shared" si="49"/>
        <v>LVMazsalacas novads</v>
      </c>
    </row>
    <row r="3169" spans="1:3">
      <c r="A3169" t="s">
        <v>11110</v>
      </c>
      <c r="B3169" t="s">
        <v>11111</v>
      </c>
      <c r="C3169" t="str">
        <f t="shared" si="49"/>
        <v>LVMālpils novads</v>
      </c>
    </row>
    <row r="3170" spans="1:3">
      <c r="A3170" t="s">
        <v>11112</v>
      </c>
      <c r="B3170" t="s">
        <v>11113</v>
      </c>
      <c r="C3170" t="str">
        <f t="shared" si="49"/>
        <v>LVMārupes novads</v>
      </c>
    </row>
    <row r="3171" spans="1:3">
      <c r="A3171" t="s">
        <v>11114</v>
      </c>
      <c r="B3171" t="s">
        <v>11115</v>
      </c>
      <c r="C3171" t="str">
        <f t="shared" si="49"/>
        <v>LVMērsraga novads</v>
      </c>
    </row>
    <row r="3172" spans="1:3">
      <c r="A3172" t="s">
        <v>11116</v>
      </c>
      <c r="B3172" t="s">
        <v>11117</v>
      </c>
      <c r="C3172" t="str">
        <f t="shared" si="49"/>
        <v>LVNaukšēnu novads</v>
      </c>
    </row>
    <row r="3173" spans="1:3">
      <c r="A3173" t="s">
        <v>11118</v>
      </c>
      <c r="B3173" t="s">
        <v>11119</v>
      </c>
      <c r="C3173" t="str">
        <f t="shared" si="49"/>
        <v>LVNeretas novads</v>
      </c>
    </row>
    <row r="3174" spans="1:3">
      <c r="A3174" t="s">
        <v>11120</v>
      </c>
      <c r="B3174" t="s">
        <v>11121</v>
      </c>
      <c r="C3174" t="str">
        <f t="shared" si="49"/>
        <v>LVNīcas novads</v>
      </c>
    </row>
    <row r="3175" spans="1:3">
      <c r="A3175" t="s">
        <v>11122</v>
      </c>
      <c r="B3175" t="s">
        <v>11123</v>
      </c>
      <c r="C3175" t="str">
        <f t="shared" si="49"/>
        <v>LVOgres novads</v>
      </c>
    </row>
    <row r="3176" spans="1:3">
      <c r="A3176" t="s">
        <v>11124</v>
      </c>
      <c r="B3176" t="s">
        <v>11125</v>
      </c>
      <c r="C3176" t="str">
        <f t="shared" si="49"/>
        <v>LVOlaines novads</v>
      </c>
    </row>
    <row r="3177" spans="1:3">
      <c r="A3177" t="s">
        <v>11126</v>
      </c>
      <c r="B3177" t="s">
        <v>11127</v>
      </c>
      <c r="C3177" t="str">
        <f t="shared" si="49"/>
        <v>LVOzolnieku novads</v>
      </c>
    </row>
    <row r="3178" spans="1:3">
      <c r="A3178" t="s">
        <v>11128</v>
      </c>
      <c r="B3178" t="s">
        <v>11129</v>
      </c>
      <c r="C3178" t="str">
        <f t="shared" si="49"/>
        <v>LVPārgaujas novads</v>
      </c>
    </row>
    <row r="3179" spans="1:3">
      <c r="A3179" t="s">
        <v>11130</v>
      </c>
      <c r="B3179" t="s">
        <v>11131</v>
      </c>
      <c r="C3179" t="str">
        <f t="shared" si="49"/>
        <v>LVPāvilostas novads</v>
      </c>
    </row>
    <row r="3180" spans="1:3">
      <c r="A3180" t="s">
        <v>11132</v>
      </c>
      <c r="B3180" t="s">
        <v>11133</v>
      </c>
      <c r="C3180" t="str">
        <f t="shared" si="49"/>
        <v>LVPļaviņu novads</v>
      </c>
    </row>
    <row r="3181" spans="1:3">
      <c r="A3181" t="s">
        <v>11134</v>
      </c>
      <c r="B3181" t="s">
        <v>11135</v>
      </c>
      <c r="C3181" t="str">
        <f t="shared" si="49"/>
        <v>LVPreiļu novads</v>
      </c>
    </row>
    <row r="3182" spans="1:3">
      <c r="A3182" t="s">
        <v>11136</v>
      </c>
      <c r="B3182" t="s">
        <v>11137</v>
      </c>
      <c r="C3182" t="str">
        <f t="shared" si="49"/>
        <v>LVPriekules novads</v>
      </c>
    </row>
    <row r="3183" spans="1:3">
      <c r="A3183" t="s">
        <v>11138</v>
      </c>
      <c r="B3183" t="s">
        <v>11139</v>
      </c>
      <c r="C3183" t="str">
        <f t="shared" si="49"/>
        <v>LVPriekuļu novads</v>
      </c>
    </row>
    <row r="3184" spans="1:3">
      <c r="A3184" t="s">
        <v>11140</v>
      </c>
      <c r="B3184" t="s">
        <v>11141</v>
      </c>
      <c r="C3184" t="str">
        <f t="shared" si="49"/>
        <v>LVRaunas novads</v>
      </c>
    </row>
    <row r="3185" spans="1:3">
      <c r="A3185" t="s">
        <v>11142</v>
      </c>
      <c r="B3185" t="s">
        <v>11143</v>
      </c>
      <c r="C3185" t="str">
        <f t="shared" si="49"/>
        <v>LVRēzeknes novads</v>
      </c>
    </row>
    <row r="3186" spans="1:3">
      <c r="A3186" t="s">
        <v>11144</v>
      </c>
      <c r="B3186" t="s">
        <v>11145</v>
      </c>
      <c r="C3186" t="str">
        <f t="shared" si="49"/>
        <v>LVRiebiņu novads</v>
      </c>
    </row>
    <row r="3187" spans="1:3">
      <c r="A3187" t="s">
        <v>11146</v>
      </c>
      <c r="B3187" t="s">
        <v>11147</v>
      </c>
      <c r="C3187" t="str">
        <f t="shared" si="49"/>
        <v>LVRojas novads</v>
      </c>
    </row>
    <row r="3188" spans="1:3">
      <c r="A3188" t="s">
        <v>11148</v>
      </c>
      <c r="B3188" t="s">
        <v>11149</v>
      </c>
      <c r="C3188" t="str">
        <f t="shared" si="49"/>
        <v>LVRopažu novads</v>
      </c>
    </row>
    <row r="3189" spans="1:3">
      <c r="A3189" t="s">
        <v>11150</v>
      </c>
      <c r="B3189" t="s">
        <v>11151</v>
      </c>
      <c r="C3189" t="str">
        <f t="shared" si="49"/>
        <v>LVRucavas novads</v>
      </c>
    </row>
    <row r="3190" spans="1:3">
      <c r="A3190" t="s">
        <v>11152</v>
      </c>
      <c r="B3190" t="s">
        <v>11153</v>
      </c>
      <c r="C3190" t="str">
        <f t="shared" si="49"/>
        <v>LVRugāju novads</v>
      </c>
    </row>
    <row r="3191" spans="1:3">
      <c r="A3191" t="s">
        <v>11154</v>
      </c>
      <c r="B3191" t="s">
        <v>11155</v>
      </c>
      <c r="C3191" t="str">
        <f t="shared" si="49"/>
        <v>LVRundāles novads</v>
      </c>
    </row>
    <row r="3192" spans="1:3">
      <c r="A3192" t="s">
        <v>11156</v>
      </c>
      <c r="B3192" t="s">
        <v>11157</v>
      </c>
      <c r="C3192" t="str">
        <f t="shared" si="49"/>
        <v>LVRūjienas novads</v>
      </c>
    </row>
    <row r="3193" spans="1:3">
      <c r="A3193" t="s">
        <v>11158</v>
      </c>
      <c r="B3193" t="s">
        <v>11159</v>
      </c>
      <c r="C3193" t="str">
        <f t="shared" si="49"/>
        <v>LVSalas novads</v>
      </c>
    </row>
    <row r="3194" spans="1:3">
      <c r="A3194" t="s">
        <v>11160</v>
      </c>
      <c r="B3194" t="s">
        <v>11161</v>
      </c>
      <c r="C3194" t="str">
        <f t="shared" si="49"/>
        <v>LVSalacgrīvas novads</v>
      </c>
    </row>
    <row r="3195" spans="1:3">
      <c r="A3195" t="s">
        <v>11162</v>
      </c>
      <c r="B3195" t="s">
        <v>11163</v>
      </c>
      <c r="C3195" t="str">
        <f t="shared" si="49"/>
        <v>LVSalaspils novads</v>
      </c>
    </row>
    <row r="3196" spans="1:3">
      <c r="A3196" t="s">
        <v>11164</v>
      </c>
      <c r="B3196" t="s">
        <v>11165</v>
      </c>
      <c r="C3196" t="str">
        <f t="shared" si="49"/>
        <v>LVSaldus novads</v>
      </c>
    </row>
    <row r="3197" spans="1:3">
      <c r="A3197" t="s">
        <v>11166</v>
      </c>
      <c r="B3197" t="s">
        <v>11167</v>
      </c>
      <c r="C3197" t="str">
        <f t="shared" si="49"/>
        <v>LVSaulkrastu novads</v>
      </c>
    </row>
    <row r="3198" spans="1:3">
      <c r="A3198" t="s">
        <v>11168</v>
      </c>
      <c r="B3198" t="s">
        <v>11169</v>
      </c>
      <c r="C3198" t="str">
        <f t="shared" si="49"/>
        <v>LVSējas novads</v>
      </c>
    </row>
    <row r="3199" spans="1:3">
      <c r="A3199" t="s">
        <v>11170</v>
      </c>
      <c r="B3199" t="s">
        <v>11171</v>
      </c>
      <c r="C3199" t="str">
        <f t="shared" si="49"/>
        <v>LVSiguldas novads</v>
      </c>
    </row>
    <row r="3200" spans="1:3">
      <c r="A3200" t="s">
        <v>11172</v>
      </c>
      <c r="B3200" t="s">
        <v>11173</v>
      </c>
      <c r="C3200" t="str">
        <f t="shared" si="49"/>
        <v>LVSkrīveru novads</v>
      </c>
    </row>
    <row r="3201" spans="1:3">
      <c r="A3201" t="s">
        <v>11174</v>
      </c>
      <c r="B3201" t="s">
        <v>11175</v>
      </c>
      <c r="C3201" t="str">
        <f t="shared" si="49"/>
        <v>LVSkrundas novads</v>
      </c>
    </row>
    <row r="3202" spans="1:3">
      <c r="A3202" t="s">
        <v>11176</v>
      </c>
      <c r="B3202" t="s">
        <v>11177</v>
      </c>
      <c r="C3202" t="str">
        <f t="shared" si="49"/>
        <v>LVSmiltenes novads</v>
      </c>
    </row>
    <row r="3203" spans="1:3">
      <c r="A3203" t="s">
        <v>11178</v>
      </c>
      <c r="B3203" t="s">
        <v>11179</v>
      </c>
      <c r="C3203" t="str">
        <f t="shared" ref="C3203:C3266" si="50">LEFT(A3203,2)&amp;B3203</f>
        <v>LVStopiņu novads</v>
      </c>
    </row>
    <row r="3204" spans="1:3">
      <c r="A3204" t="s">
        <v>11180</v>
      </c>
      <c r="B3204" t="s">
        <v>11181</v>
      </c>
      <c r="C3204" t="str">
        <f t="shared" si="50"/>
        <v>LVStrenču novads</v>
      </c>
    </row>
    <row r="3205" spans="1:3">
      <c r="A3205" t="s">
        <v>11182</v>
      </c>
      <c r="B3205" t="s">
        <v>11183</v>
      </c>
      <c r="C3205" t="str">
        <f t="shared" si="50"/>
        <v>LVTalsu novads</v>
      </c>
    </row>
    <row r="3206" spans="1:3">
      <c r="A3206" t="s">
        <v>11184</v>
      </c>
      <c r="B3206" t="s">
        <v>11185</v>
      </c>
      <c r="C3206" t="str">
        <f t="shared" si="50"/>
        <v>LVTērvetes novads</v>
      </c>
    </row>
    <row r="3207" spans="1:3">
      <c r="A3207" t="s">
        <v>11186</v>
      </c>
      <c r="B3207" t="s">
        <v>11187</v>
      </c>
      <c r="C3207" t="str">
        <f t="shared" si="50"/>
        <v>LVTukuma novads</v>
      </c>
    </row>
    <row r="3208" spans="1:3">
      <c r="A3208" t="s">
        <v>11188</v>
      </c>
      <c r="B3208" t="s">
        <v>11189</v>
      </c>
      <c r="C3208" t="str">
        <f t="shared" si="50"/>
        <v>LVVaiņodes novads</v>
      </c>
    </row>
    <row r="3209" spans="1:3">
      <c r="A3209" t="s">
        <v>11190</v>
      </c>
      <c r="B3209" t="s">
        <v>11191</v>
      </c>
      <c r="C3209" t="str">
        <f t="shared" si="50"/>
        <v>LVValkas novads</v>
      </c>
    </row>
    <row r="3210" spans="1:3">
      <c r="A3210" t="s">
        <v>11192</v>
      </c>
      <c r="B3210" t="s">
        <v>11193</v>
      </c>
      <c r="C3210" t="str">
        <f t="shared" si="50"/>
        <v>LVVarakļānu novads</v>
      </c>
    </row>
    <row r="3211" spans="1:3">
      <c r="A3211" t="s">
        <v>11194</v>
      </c>
      <c r="B3211" t="s">
        <v>11195</v>
      </c>
      <c r="C3211" t="str">
        <f t="shared" si="50"/>
        <v>LVVārkavas novads</v>
      </c>
    </row>
    <row r="3212" spans="1:3">
      <c r="A3212" t="s">
        <v>11196</v>
      </c>
      <c r="B3212" t="s">
        <v>11197</v>
      </c>
      <c r="C3212" t="str">
        <f t="shared" si="50"/>
        <v>LVVecpiebalgas novads</v>
      </c>
    </row>
    <row r="3213" spans="1:3">
      <c r="A3213" t="s">
        <v>11198</v>
      </c>
      <c r="B3213" t="s">
        <v>11199</v>
      </c>
      <c r="C3213" t="str">
        <f t="shared" si="50"/>
        <v>LVVecumnieku novads</v>
      </c>
    </row>
    <row r="3214" spans="1:3">
      <c r="A3214" t="s">
        <v>11200</v>
      </c>
      <c r="B3214" t="s">
        <v>11201</v>
      </c>
      <c r="C3214" t="str">
        <f t="shared" si="50"/>
        <v>LVVentspils novads</v>
      </c>
    </row>
    <row r="3215" spans="1:3">
      <c r="A3215" t="s">
        <v>11202</v>
      </c>
      <c r="B3215" t="s">
        <v>11203</v>
      </c>
      <c r="C3215" t="str">
        <f t="shared" si="50"/>
        <v>LVViesītes novads</v>
      </c>
    </row>
    <row r="3216" spans="1:3">
      <c r="A3216" t="s">
        <v>11204</v>
      </c>
      <c r="B3216" t="s">
        <v>11205</v>
      </c>
      <c r="C3216" t="str">
        <f t="shared" si="50"/>
        <v>LVViļakas novads</v>
      </c>
    </row>
    <row r="3217" spans="1:3">
      <c r="A3217" t="s">
        <v>11206</v>
      </c>
      <c r="B3217" t="s">
        <v>11207</v>
      </c>
      <c r="C3217" t="str">
        <f t="shared" si="50"/>
        <v>LVViļānu novads</v>
      </c>
    </row>
    <row r="3218" spans="1:3">
      <c r="A3218" t="s">
        <v>11208</v>
      </c>
      <c r="B3218" t="s">
        <v>11209</v>
      </c>
      <c r="C3218" t="str">
        <f t="shared" si="50"/>
        <v>LVZilupes novads</v>
      </c>
    </row>
    <row r="3219" spans="1:3">
      <c r="A3219" t="s">
        <v>11210</v>
      </c>
      <c r="B3219" t="s">
        <v>11211</v>
      </c>
      <c r="C3219" t="str">
        <f t="shared" si="50"/>
        <v>LVDaugavpils</v>
      </c>
    </row>
    <row r="3220" spans="1:3">
      <c r="A3220" t="s">
        <v>11212</v>
      </c>
      <c r="B3220" t="s">
        <v>11213</v>
      </c>
      <c r="C3220" t="str">
        <f t="shared" si="50"/>
        <v>LVJelgava</v>
      </c>
    </row>
    <row r="3221" spans="1:3">
      <c r="A3221" t="s">
        <v>11214</v>
      </c>
      <c r="B3221" t="s">
        <v>11215</v>
      </c>
      <c r="C3221" t="str">
        <f t="shared" si="50"/>
        <v>LVJēkabpils</v>
      </c>
    </row>
    <row r="3222" spans="1:3">
      <c r="A3222" t="s">
        <v>11216</v>
      </c>
      <c r="B3222" t="s">
        <v>11217</v>
      </c>
      <c r="C3222" t="str">
        <f t="shared" si="50"/>
        <v>LVJūrmala</v>
      </c>
    </row>
    <row r="3223" spans="1:3">
      <c r="A3223" t="s">
        <v>11218</v>
      </c>
      <c r="B3223" t="s">
        <v>11219</v>
      </c>
      <c r="C3223" t="str">
        <f t="shared" si="50"/>
        <v>LVLiepāja</v>
      </c>
    </row>
    <row r="3224" spans="1:3">
      <c r="A3224" t="s">
        <v>11220</v>
      </c>
      <c r="B3224" t="s">
        <v>11221</v>
      </c>
      <c r="C3224" t="str">
        <f t="shared" si="50"/>
        <v>LVRēzekne</v>
      </c>
    </row>
    <row r="3225" spans="1:3">
      <c r="A3225" t="s">
        <v>11222</v>
      </c>
      <c r="B3225" t="s">
        <v>11223</v>
      </c>
      <c r="C3225" t="str">
        <f t="shared" si="50"/>
        <v>LVRīga</v>
      </c>
    </row>
    <row r="3226" spans="1:3">
      <c r="A3226" t="s">
        <v>11224</v>
      </c>
      <c r="B3226" t="s">
        <v>11225</v>
      </c>
      <c r="C3226" t="str">
        <f t="shared" si="50"/>
        <v>LVVentspils</v>
      </c>
    </row>
    <row r="3227" spans="1:3">
      <c r="A3227" t="s">
        <v>11226</v>
      </c>
      <c r="B3227" t="s">
        <v>11227</v>
      </c>
      <c r="C3227" t="str">
        <f t="shared" si="50"/>
        <v>LVValmiera</v>
      </c>
    </row>
    <row r="3228" spans="1:3">
      <c r="A3228" t="s">
        <v>11228</v>
      </c>
      <c r="B3228" t="s">
        <v>11229</v>
      </c>
      <c r="C3228" t="str">
        <f t="shared" si="50"/>
        <v>LYBanghāzī</v>
      </c>
    </row>
    <row r="3229" spans="1:3">
      <c r="A3229" t="s">
        <v>11230</v>
      </c>
      <c r="B3229" t="s">
        <v>11231</v>
      </c>
      <c r="C3229" t="str">
        <f t="shared" si="50"/>
        <v>LYAl Buţnān</v>
      </c>
    </row>
    <row r="3230" spans="1:3">
      <c r="A3230" t="s">
        <v>11232</v>
      </c>
      <c r="B3230" t="s">
        <v>11233</v>
      </c>
      <c r="C3230" t="str">
        <f t="shared" si="50"/>
        <v>LYDarnah</v>
      </c>
    </row>
    <row r="3231" spans="1:3">
      <c r="A3231" t="s">
        <v>11234</v>
      </c>
      <c r="B3231" t="s">
        <v>11235</v>
      </c>
      <c r="C3231" t="str">
        <f t="shared" si="50"/>
        <v>LYGhāt</v>
      </c>
    </row>
    <row r="3232" spans="1:3">
      <c r="A3232" t="s">
        <v>11236</v>
      </c>
      <c r="B3232" t="s">
        <v>11237</v>
      </c>
      <c r="C3232" t="str">
        <f t="shared" si="50"/>
        <v>LYAl Jabal al Akhḑar</v>
      </c>
    </row>
    <row r="3233" spans="1:3">
      <c r="A3233" t="s">
        <v>11238</v>
      </c>
      <c r="B3233" t="s">
        <v>11239</v>
      </c>
      <c r="C3233" t="str">
        <f t="shared" si="50"/>
        <v>LYAl Jabal al Gharbī</v>
      </c>
    </row>
    <row r="3234" spans="1:3">
      <c r="A3234" t="s">
        <v>11240</v>
      </c>
      <c r="B3234" t="s">
        <v>11241</v>
      </c>
      <c r="C3234" t="str">
        <f t="shared" si="50"/>
        <v>LYAl Jafārah</v>
      </c>
    </row>
    <row r="3235" spans="1:3">
      <c r="A3235" t="s">
        <v>11242</v>
      </c>
      <c r="B3235" t="s">
        <v>11243</v>
      </c>
      <c r="C3235" t="str">
        <f t="shared" si="50"/>
        <v>LYAl Jufrah</v>
      </c>
    </row>
    <row r="3236" spans="1:3">
      <c r="A3236" t="s">
        <v>11244</v>
      </c>
      <c r="B3236" t="s">
        <v>11245</v>
      </c>
      <c r="C3236" t="str">
        <f t="shared" si="50"/>
        <v>LYAl Kufrah</v>
      </c>
    </row>
    <row r="3237" spans="1:3">
      <c r="A3237" t="s">
        <v>11246</v>
      </c>
      <c r="B3237" t="s">
        <v>11247</v>
      </c>
      <c r="C3237" t="str">
        <f t="shared" si="50"/>
        <v>LYAl Marqab</v>
      </c>
    </row>
    <row r="3238" spans="1:3">
      <c r="A3238" t="s">
        <v>11248</v>
      </c>
      <c r="B3238" t="s">
        <v>11249</v>
      </c>
      <c r="C3238" t="str">
        <f t="shared" si="50"/>
        <v>LYMişrātah</v>
      </c>
    </row>
    <row r="3239" spans="1:3">
      <c r="A3239" t="s">
        <v>11250</v>
      </c>
      <c r="B3239" t="s">
        <v>11251</v>
      </c>
      <c r="C3239" t="str">
        <f t="shared" si="50"/>
        <v>LYAl Marj</v>
      </c>
    </row>
    <row r="3240" spans="1:3">
      <c r="A3240" t="s">
        <v>11252</v>
      </c>
      <c r="B3240" t="s">
        <v>11253</v>
      </c>
      <c r="C3240" t="str">
        <f t="shared" si="50"/>
        <v>LYMurzuq</v>
      </c>
    </row>
    <row r="3241" spans="1:3">
      <c r="A3241" t="s">
        <v>11254</v>
      </c>
      <c r="B3241" t="s">
        <v>11255</v>
      </c>
      <c r="C3241" t="str">
        <f t="shared" si="50"/>
        <v>LYNālūt</v>
      </c>
    </row>
    <row r="3242" spans="1:3">
      <c r="A3242" t="s">
        <v>11256</v>
      </c>
      <c r="B3242" t="s">
        <v>11257</v>
      </c>
      <c r="C3242" t="str">
        <f t="shared" si="50"/>
        <v>LYAn Nuqāţ al Khams</v>
      </c>
    </row>
    <row r="3243" spans="1:3">
      <c r="A3243" t="s">
        <v>11258</v>
      </c>
      <c r="B3243" t="s">
        <v>11259</v>
      </c>
      <c r="C3243" t="str">
        <f t="shared" si="50"/>
        <v>LYSabhā</v>
      </c>
    </row>
    <row r="3244" spans="1:3">
      <c r="A3244" t="s">
        <v>11260</v>
      </c>
      <c r="B3244" t="s">
        <v>11261</v>
      </c>
      <c r="C3244" t="str">
        <f t="shared" si="50"/>
        <v>LYSurt</v>
      </c>
    </row>
    <row r="3245" spans="1:3">
      <c r="A3245" t="s">
        <v>11262</v>
      </c>
      <c r="B3245" t="s">
        <v>11263</v>
      </c>
      <c r="C3245" t="str">
        <f t="shared" si="50"/>
        <v>LYŢarābulus</v>
      </c>
    </row>
    <row r="3246" spans="1:3">
      <c r="A3246" t="s">
        <v>11264</v>
      </c>
      <c r="B3246" t="s">
        <v>11265</v>
      </c>
      <c r="C3246" t="str">
        <f t="shared" si="50"/>
        <v>LYAl Wāḩāt</v>
      </c>
    </row>
    <row r="3247" spans="1:3">
      <c r="A3247" t="s">
        <v>11266</v>
      </c>
      <c r="B3247" t="s">
        <v>11267</v>
      </c>
      <c r="C3247" t="str">
        <f t="shared" si="50"/>
        <v>LYWādī al Ḩayāt</v>
      </c>
    </row>
    <row r="3248" spans="1:3">
      <c r="A3248" t="s">
        <v>11268</v>
      </c>
      <c r="B3248" t="s">
        <v>11269</v>
      </c>
      <c r="C3248" t="str">
        <f t="shared" si="50"/>
        <v>LYWādī ash Shāţi’</v>
      </c>
    </row>
    <row r="3249" spans="1:3">
      <c r="A3249" t="s">
        <v>11270</v>
      </c>
      <c r="B3249" t="s">
        <v>11271</v>
      </c>
      <c r="C3249" t="str">
        <f t="shared" si="50"/>
        <v>LYAz Zāwiyah</v>
      </c>
    </row>
    <row r="3250" spans="1:3">
      <c r="A3250" t="s">
        <v>11272</v>
      </c>
      <c r="B3250" t="s">
        <v>11273</v>
      </c>
      <c r="C3250" t="str">
        <f t="shared" si="50"/>
        <v>MATanger-Tétouan-Al Hoceïma</v>
      </c>
    </row>
    <row r="3251" spans="1:3">
      <c r="A3251" t="s">
        <v>11274</v>
      </c>
      <c r="B3251" t="s">
        <v>11275</v>
      </c>
      <c r="C3251" t="str">
        <f t="shared" si="50"/>
        <v>MAM’diq-Fnideq</v>
      </c>
    </row>
    <row r="3252" spans="1:3">
      <c r="A3252" t="s">
        <v>11276</v>
      </c>
      <c r="B3252" t="s">
        <v>11277</v>
      </c>
      <c r="C3252" t="str">
        <f t="shared" si="50"/>
        <v>MATanger-Assilah</v>
      </c>
    </row>
    <row r="3253" spans="1:3">
      <c r="A3253" t="s">
        <v>11278</v>
      </c>
      <c r="B3253" t="s">
        <v>11279</v>
      </c>
      <c r="C3253" t="str">
        <f t="shared" si="50"/>
        <v>MAChefchaouen</v>
      </c>
    </row>
    <row r="3254" spans="1:3">
      <c r="A3254" t="s">
        <v>11280</v>
      </c>
      <c r="B3254" t="s">
        <v>11281</v>
      </c>
      <c r="C3254" t="str">
        <f t="shared" si="50"/>
        <v>MAFahs-Anjra</v>
      </c>
    </row>
    <row r="3255" spans="1:3">
      <c r="A3255" t="s">
        <v>11282</v>
      </c>
      <c r="B3255" t="s">
        <v>11283</v>
      </c>
      <c r="C3255" t="str">
        <f t="shared" si="50"/>
        <v>MAAl Hoceïma</v>
      </c>
    </row>
    <row r="3256" spans="1:3">
      <c r="A3256" t="s">
        <v>11284</v>
      </c>
      <c r="B3256" t="s">
        <v>11285</v>
      </c>
      <c r="C3256" t="str">
        <f t="shared" si="50"/>
        <v>MALarache</v>
      </c>
    </row>
    <row r="3257" spans="1:3">
      <c r="A3257" t="s">
        <v>11286</v>
      </c>
      <c r="B3257" t="s">
        <v>11287</v>
      </c>
      <c r="C3257" t="str">
        <f t="shared" si="50"/>
        <v>MAOuezzane</v>
      </c>
    </row>
    <row r="3258" spans="1:3">
      <c r="A3258" t="s">
        <v>11288</v>
      </c>
      <c r="B3258" t="s">
        <v>11289</v>
      </c>
      <c r="C3258" t="str">
        <f t="shared" si="50"/>
        <v>MATétouan</v>
      </c>
    </row>
    <row r="3259" spans="1:3">
      <c r="A3259" t="s">
        <v>11290</v>
      </c>
      <c r="B3259" t="s">
        <v>11291</v>
      </c>
      <c r="C3259" t="str">
        <f t="shared" si="50"/>
        <v>MAL'Oriental</v>
      </c>
    </row>
    <row r="3260" spans="1:3">
      <c r="A3260" t="s">
        <v>11292</v>
      </c>
      <c r="B3260" t="s">
        <v>11293</v>
      </c>
      <c r="C3260" t="str">
        <f t="shared" si="50"/>
        <v>MAOujda-Angad</v>
      </c>
    </row>
    <row r="3261" spans="1:3">
      <c r="A3261" t="s">
        <v>11294</v>
      </c>
      <c r="B3261" t="s">
        <v>11295</v>
      </c>
      <c r="C3261" t="str">
        <f t="shared" si="50"/>
        <v>MABerkane</v>
      </c>
    </row>
    <row r="3262" spans="1:3">
      <c r="A3262" t="s">
        <v>11296</v>
      </c>
      <c r="B3262" t="s">
        <v>11297</v>
      </c>
      <c r="C3262" t="str">
        <f t="shared" si="50"/>
        <v>MADriouch</v>
      </c>
    </row>
    <row r="3263" spans="1:3">
      <c r="A3263" t="s">
        <v>11298</v>
      </c>
      <c r="B3263" t="s">
        <v>11299</v>
      </c>
      <c r="C3263" t="str">
        <f t="shared" si="50"/>
        <v>MAFiguig</v>
      </c>
    </row>
    <row r="3264" spans="1:3">
      <c r="A3264" t="s">
        <v>11300</v>
      </c>
      <c r="B3264" t="s">
        <v>11301</v>
      </c>
      <c r="C3264" t="str">
        <f t="shared" si="50"/>
        <v>MAGuercif</v>
      </c>
    </row>
    <row r="3265" spans="1:3">
      <c r="A3265" t="s">
        <v>11302</v>
      </c>
      <c r="B3265" t="s">
        <v>11303</v>
      </c>
      <c r="C3265" t="str">
        <f t="shared" si="50"/>
        <v>MAJerada</v>
      </c>
    </row>
    <row r="3266" spans="1:3">
      <c r="A3266" t="s">
        <v>11304</v>
      </c>
      <c r="B3266" t="s">
        <v>11305</v>
      </c>
      <c r="C3266" t="str">
        <f t="shared" si="50"/>
        <v>MANador</v>
      </c>
    </row>
    <row r="3267" spans="1:3">
      <c r="A3267" t="s">
        <v>11306</v>
      </c>
      <c r="B3267" t="s">
        <v>11307</v>
      </c>
      <c r="C3267" t="str">
        <f t="shared" ref="C3267:C3330" si="51">LEFT(A3267,2)&amp;B3267</f>
        <v>MATaourirt</v>
      </c>
    </row>
    <row r="3268" spans="1:3">
      <c r="A3268" t="s">
        <v>11308</v>
      </c>
      <c r="B3268" t="s">
        <v>11309</v>
      </c>
      <c r="C3268" t="str">
        <f t="shared" si="51"/>
        <v>MAFès-Meknès</v>
      </c>
    </row>
    <row r="3269" spans="1:3">
      <c r="A3269" t="s">
        <v>11310</v>
      </c>
      <c r="B3269" t="s">
        <v>11311</v>
      </c>
      <c r="C3269" t="str">
        <f t="shared" si="51"/>
        <v>MAFès</v>
      </c>
    </row>
    <row r="3270" spans="1:3">
      <c r="A3270" t="s">
        <v>11312</v>
      </c>
      <c r="B3270" t="s">
        <v>11313</v>
      </c>
      <c r="C3270" t="str">
        <f t="shared" si="51"/>
        <v>MAMeknès</v>
      </c>
    </row>
    <row r="3271" spans="1:3">
      <c r="A3271" t="s">
        <v>11314</v>
      </c>
      <c r="B3271" t="s">
        <v>11315</v>
      </c>
      <c r="C3271" t="str">
        <f t="shared" si="51"/>
        <v>MABoulemane</v>
      </c>
    </row>
    <row r="3272" spans="1:3">
      <c r="A3272" t="s">
        <v>11316</v>
      </c>
      <c r="B3272" t="s">
        <v>11317</v>
      </c>
      <c r="C3272" t="str">
        <f t="shared" si="51"/>
        <v>MAEl Hajeb</v>
      </c>
    </row>
    <row r="3273" spans="1:3">
      <c r="A3273" t="s">
        <v>11318</v>
      </c>
      <c r="B3273" t="s">
        <v>11319</v>
      </c>
      <c r="C3273" t="str">
        <f t="shared" si="51"/>
        <v>MAIfrane</v>
      </c>
    </row>
    <row r="3274" spans="1:3">
      <c r="A3274" t="s">
        <v>11320</v>
      </c>
      <c r="B3274" t="s">
        <v>11321</v>
      </c>
      <c r="C3274" t="str">
        <f t="shared" si="51"/>
        <v>MAMoulay Yacoub</v>
      </c>
    </row>
    <row r="3275" spans="1:3">
      <c r="A3275" t="s">
        <v>11322</v>
      </c>
      <c r="B3275" t="s">
        <v>11323</v>
      </c>
      <c r="C3275" t="str">
        <f t="shared" si="51"/>
        <v>MASefrou</v>
      </c>
    </row>
    <row r="3276" spans="1:3">
      <c r="A3276" t="s">
        <v>11324</v>
      </c>
      <c r="B3276" t="s">
        <v>11325</v>
      </c>
      <c r="C3276" t="str">
        <f t="shared" si="51"/>
        <v>MATaounate</v>
      </c>
    </row>
    <row r="3277" spans="1:3">
      <c r="A3277" t="s">
        <v>11326</v>
      </c>
      <c r="B3277" t="s">
        <v>11327</v>
      </c>
      <c r="C3277" t="str">
        <f t="shared" si="51"/>
        <v>MATaza</v>
      </c>
    </row>
    <row r="3278" spans="1:3">
      <c r="A3278" t="s">
        <v>11328</v>
      </c>
      <c r="B3278" t="s">
        <v>11329</v>
      </c>
      <c r="C3278" t="str">
        <f t="shared" si="51"/>
        <v>MARabat-Salé-Kénitra</v>
      </c>
    </row>
    <row r="3279" spans="1:3">
      <c r="A3279" t="s">
        <v>11330</v>
      </c>
      <c r="B3279" t="s">
        <v>11331</v>
      </c>
      <c r="C3279" t="str">
        <f t="shared" si="51"/>
        <v>MARabat</v>
      </c>
    </row>
    <row r="3280" spans="1:3">
      <c r="A3280" t="s">
        <v>11332</v>
      </c>
      <c r="B3280" t="s">
        <v>11333</v>
      </c>
      <c r="C3280" t="str">
        <f t="shared" si="51"/>
        <v>MASalé</v>
      </c>
    </row>
    <row r="3281" spans="1:3">
      <c r="A3281" t="s">
        <v>11334</v>
      </c>
      <c r="B3281" t="s">
        <v>11335</v>
      </c>
      <c r="C3281" t="str">
        <f t="shared" si="51"/>
        <v>MASkhirate-Témara</v>
      </c>
    </row>
    <row r="3282" spans="1:3">
      <c r="A3282" t="s">
        <v>11336</v>
      </c>
      <c r="B3282" t="s">
        <v>11337</v>
      </c>
      <c r="C3282" t="str">
        <f t="shared" si="51"/>
        <v>MAKénitra</v>
      </c>
    </row>
    <row r="3283" spans="1:3">
      <c r="A3283" t="s">
        <v>11338</v>
      </c>
      <c r="B3283" t="s">
        <v>11339</v>
      </c>
      <c r="C3283" t="str">
        <f t="shared" si="51"/>
        <v>MAKhemisset</v>
      </c>
    </row>
    <row r="3284" spans="1:3">
      <c r="A3284" t="s">
        <v>11340</v>
      </c>
      <c r="B3284" t="s">
        <v>11341</v>
      </c>
      <c r="C3284" t="str">
        <f t="shared" si="51"/>
        <v>MANouaceur</v>
      </c>
    </row>
    <row r="3285" spans="1:3">
      <c r="A3285" t="s">
        <v>11342</v>
      </c>
      <c r="B3285" t="s">
        <v>11343</v>
      </c>
      <c r="C3285" t="str">
        <f t="shared" si="51"/>
        <v>MASidi Kacem</v>
      </c>
    </row>
    <row r="3286" spans="1:3">
      <c r="A3286" t="s">
        <v>11344</v>
      </c>
      <c r="B3286" t="s">
        <v>11345</v>
      </c>
      <c r="C3286" t="str">
        <f t="shared" si="51"/>
        <v>MASidi Slimane</v>
      </c>
    </row>
    <row r="3287" spans="1:3">
      <c r="A3287" t="s">
        <v>11346</v>
      </c>
      <c r="B3287" t="s">
        <v>11347</v>
      </c>
      <c r="C3287" t="str">
        <f t="shared" si="51"/>
        <v>MABéni Mellal-Khénifra</v>
      </c>
    </row>
    <row r="3288" spans="1:3">
      <c r="A3288" t="s">
        <v>11348</v>
      </c>
      <c r="B3288" t="s">
        <v>11349</v>
      </c>
      <c r="C3288" t="str">
        <f t="shared" si="51"/>
        <v>MAAzilal</v>
      </c>
    </row>
    <row r="3289" spans="1:3">
      <c r="A3289" t="s">
        <v>11350</v>
      </c>
      <c r="B3289" t="s">
        <v>11351</v>
      </c>
      <c r="C3289" t="str">
        <f t="shared" si="51"/>
        <v>MABéni Mellal</v>
      </c>
    </row>
    <row r="3290" spans="1:3">
      <c r="A3290" t="s">
        <v>11352</v>
      </c>
      <c r="B3290" t="s">
        <v>11353</v>
      </c>
      <c r="C3290" t="str">
        <f t="shared" si="51"/>
        <v>MAFquih Ben Salah</v>
      </c>
    </row>
    <row r="3291" spans="1:3">
      <c r="A3291" t="s">
        <v>11354</v>
      </c>
      <c r="B3291" t="s">
        <v>11355</v>
      </c>
      <c r="C3291" t="str">
        <f t="shared" si="51"/>
        <v>MAKhenifra</v>
      </c>
    </row>
    <row r="3292" spans="1:3">
      <c r="A3292" t="s">
        <v>11356</v>
      </c>
      <c r="B3292" t="s">
        <v>11357</v>
      </c>
      <c r="C3292" t="str">
        <f t="shared" si="51"/>
        <v>MAKhouribga</v>
      </c>
    </row>
    <row r="3293" spans="1:3">
      <c r="A3293" t="s">
        <v>11358</v>
      </c>
      <c r="B3293" t="s">
        <v>11359</v>
      </c>
      <c r="C3293" t="str">
        <f t="shared" si="51"/>
        <v>MACasablanca-Settat</v>
      </c>
    </row>
    <row r="3294" spans="1:3">
      <c r="A3294" t="s">
        <v>11360</v>
      </c>
      <c r="B3294" t="s">
        <v>11361</v>
      </c>
      <c r="C3294" t="str">
        <f t="shared" si="51"/>
        <v>MACasablanca</v>
      </c>
    </row>
    <row r="3295" spans="1:3">
      <c r="A3295" t="s">
        <v>11362</v>
      </c>
      <c r="B3295" t="s">
        <v>11363</v>
      </c>
      <c r="C3295" t="str">
        <f t="shared" si="51"/>
        <v>MAMohammadia</v>
      </c>
    </row>
    <row r="3296" spans="1:3">
      <c r="A3296" t="s">
        <v>11364</v>
      </c>
      <c r="B3296" t="s">
        <v>11365</v>
      </c>
      <c r="C3296" t="str">
        <f t="shared" si="51"/>
        <v>MABenslimane</v>
      </c>
    </row>
    <row r="3297" spans="1:3">
      <c r="A3297" t="s">
        <v>11366</v>
      </c>
      <c r="B3297" t="s">
        <v>11367</v>
      </c>
      <c r="C3297" t="str">
        <f t="shared" si="51"/>
        <v>MABerrechid</v>
      </c>
    </row>
    <row r="3298" spans="1:3">
      <c r="A3298" t="s">
        <v>11368</v>
      </c>
      <c r="B3298" t="s">
        <v>11369</v>
      </c>
      <c r="C3298" t="str">
        <f t="shared" si="51"/>
        <v>MAChtouka-Ait Baha</v>
      </c>
    </row>
    <row r="3299" spans="1:3">
      <c r="A3299" t="s">
        <v>11370</v>
      </c>
      <c r="B3299" t="s">
        <v>11371</v>
      </c>
      <c r="C3299" t="str">
        <f t="shared" si="51"/>
        <v>MAEl Jadida</v>
      </c>
    </row>
    <row r="3300" spans="1:3">
      <c r="A3300" t="s">
        <v>11372</v>
      </c>
      <c r="B3300" t="s">
        <v>11373</v>
      </c>
      <c r="C3300" t="str">
        <f t="shared" si="51"/>
        <v>MAMédiouna</v>
      </c>
    </row>
    <row r="3301" spans="1:3">
      <c r="A3301" t="s">
        <v>11374</v>
      </c>
      <c r="B3301" t="s">
        <v>11375</v>
      </c>
      <c r="C3301" t="str">
        <f t="shared" si="51"/>
        <v>MASettat</v>
      </c>
    </row>
    <row r="3302" spans="1:3">
      <c r="A3302" t="s">
        <v>11376</v>
      </c>
      <c r="B3302" t="s">
        <v>11377</v>
      </c>
      <c r="C3302" t="str">
        <f t="shared" si="51"/>
        <v>MASidi Bennour</v>
      </c>
    </row>
    <row r="3303" spans="1:3">
      <c r="A3303" t="s">
        <v>11378</v>
      </c>
      <c r="B3303" t="s">
        <v>11379</v>
      </c>
      <c r="C3303" t="str">
        <f t="shared" si="51"/>
        <v>MAMarrakech-Safi</v>
      </c>
    </row>
    <row r="3304" spans="1:3">
      <c r="A3304" t="s">
        <v>11380</v>
      </c>
      <c r="B3304" t="s">
        <v>11381</v>
      </c>
      <c r="C3304" t="str">
        <f t="shared" si="51"/>
        <v>MAMarrakech</v>
      </c>
    </row>
    <row r="3305" spans="1:3">
      <c r="A3305" t="s">
        <v>11382</v>
      </c>
      <c r="B3305" t="s">
        <v>11383</v>
      </c>
      <c r="C3305" t="str">
        <f t="shared" si="51"/>
        <v>MAChichaoua</v>
      </c>
    </row>
    <row r="3306" spans="1:3">
      <c r="A3306" t="s">
        <v>11384</v>
      </c>
      <c r="B3306" t="s">
        <v>11385</v>
      </c>
      <c r="C3306" t="str">
        <f t="shared" si="51"/>
        <v>MAEssaouira</v>
      </c>
    </row>
    <row r="3307" spans="1:3">
      <c r="A3307" t="s">
        <v>11386</v>
      </c>
      <c r="B3307" t="s">
        <v>11387</v>
      </c>
      <c r="C3307" t="str">
        <f t="shared" si="51"/>
        <v>MAAl Haouz</v>
      </c>
    </row>
    <row r="3308" spans="1:3">
      <c r="A3308" t="s">
        <v>11388</v>
      </c>
      <c r="B3308" t="s">
        <v>11389</v>
      </c>
      <c r="C3308" t="str">
        <f t="shared" si="51"/>
        <v>MAEl Kelâa des Sraghna</v>
      </c>
    </row>
    <row r="3309" spans="1:3">
      <c r="A3309" t="s">
        <v>11390</v>
      </c>
      <c r="B3309" t="s">
        <v>11391</v>
      </c>
      <c r="C3309" t="str">
        <f t="shared" si="51"/>
        <v>MARehamna</v>
      </c>
    </row>
    <row r="3310" spans="1:3">
      <c r="A3310" t="s">
        <v>11392</v>
      </c>
      <c r="B3310" t="s">
        <v>11393</v>
      </c>
      <c r="C3310" t="str">
        <f t="shared" si="51"/>
        <v>MASafi</v>
      </c>
    </row>
    <row r="3311" spans="1:3">
      <c r="A3311" t="s">
        <v>11394</v>
      </c>
      <c r="B3311" t="s">
        <v>11395</v>
      </c>
      <c r="C3311" t="str">
        <f t="shared" si="51"/>
        <v>MAYoussoufia</v>
      </c>
    </row>
    <row r="3312" spans="1:3">
      <c r="A3312" t="s">
        <v>11396</v>
      </c>
      <c r="B3312" t="s">
        <v>11397</v>
      </c>
      <c r="C3312" t="str">
        <f t="shared" si="51"/>
        <v>MADrâa-Tafilalet</v>
      </c>
    </row>
    <row r="3313" spans="1:3">
      <c r="A3313" t="s">
        <v>11398</v>
      </c>
      <c r="B3313" t="s">
        <v>11399</v>
      </c>
      <c r="C3313" t="str">
        <f t="shared" si="51"/>
        <v>MAErrachidia</v>
      </c>
    </row>
    <row r="3314" spans="1:3">
      <c r="A3314" t="s">
        <v>11400</v>
      </c>
      <c r="B3314" t="s">
        <v>11401</v>
      </c>
      <c r="C3314" t="str">
        <f t="shared" si="51"/>
        <v>MAMidelt</v>
      </c>
    </row>
    <row r="3315" spans="1:3">
      <c r="A3315" t="s">
        <v>11402</v>
      </c>
      <c r="B3315" t="s">
        <v>11403</v>
      </c>
      <c r="C3315" t="str">
        <f t="shared" si="51"/>
        <v>MAOuarzazate</v>
      </c>
    </row>
    <row r="3316" spans="1:3">
      <c r="A3316" t="s">
        <v>11404</v>
      </c>
      <c r="B3316" t="s">
        <v>11405</v>
      </c>
      <c r="C3316" t="str">
        <f t="shared" si="51"/>
        <v>MATinghir</v>
      </c>
    </row>
    <row r="3317" spans="1:3">
      <c r="A3317" t="s">
        <v>11406</v>
      </c>
      <c r="B3317" t="s">
        <v>11407</v>
      </c>
      <c r="C3317" t="str">
        <f t="shared" si="51"/>
        <v>MAZagora</v>
      </c>
    </row>
    <row r="3318" spans="1:3">
      <c r="A3318" t="s">
        <v>11408</v>
      </c>
      <c r="B3318" t="s">
        <v>11409</v>
      </c>
      <c r="C3318" t="str">
        <f t="shared" si="51"/>
        <v>MASouss-Massa</v>
      </c>
    </row>
    <row r="3319" spans="1:3">
      <c r="A3319" t="s">
        <v>11410</v>
      </c>
      <c r="B3319" t="s">
        <v>11411</v>
      </c>
      <c r="C3319" t="str">
        <f t="shared" si="51"/>
        <v>MAAgadir-Ida-Ou-Tanane</v>
      </c>
    </row>
    <row r="3320" spans="1:3">
      <c r="A3320" t="s">
        <v>11412</v>
      </c>
      <c r="B3320" t="s">
        <v>11413</v>
      </c>
      <c r="C3320" t="str">
        <f t="shared" si="51"/>
        <v>MAInezgane-Ait Melloul</v>
      </c>
    </row>
    <row r="3321" spans="1:3">
      <c r="A3321" t="s">
        <v>11414</v>
      </c>
      <c r="B3321" t="s">
        <v>11415</v>
      </c>
      <c r="C3321" t="str">
        <f t="shared" si="51"/>
        <v>MATaroudant</v>
      </c>
    </row>
    <row r="3322" spans="1:3">
      <c r="A3322" t="s">
        <v>11416</v>
      </c>
      <c r="B3322" t="s">
        <v>11417</v>
      </c>
      <c r="C3322" t="str">
        <f t="shared" si="51"/>
        <v>MATata</v>
      </c>
    </row>
    <row r="3323" spans="1:3">
      <c r="A3323" t="s">
        <v>11418</v>
      </c>
      <c r="B3323" t="s">
        <v>11419</v>
      </c>
      <c r="C3323" t="str">
        <f t="shared" si="51"/>
        <v>MATiznit</v>
      </c>
    </row>
    <row r="3324" spans="1:3">
      <c r="A3324" t="s">
        <v>11420</v>
      </c>
      <c r="B3324" t="s">
        <v>11421</v>
      </c>
      <c r="C3324" t="str">
        <f t="shared" si="51"/>
        <v>MAGuelmim-Oued Noun (EH-partial)</v>
      </c>
    </row>
    <row r="3325" spans="1:3">
      <c r="A3325" t="s">
        <v>11422</v>
      </c>
      <c r="B3325" t="s">
        <v>11423</v>
      </c>
      <c r="C3325" t="str">
        <f t="shared" si="51"/>
        <v>MAAssa-Zag (EH-partial)</v>
      </c>
    </row>
    <row r="3326" spans="1:3">
      <c r="A3326" t="s">
        <v>11424</v>
      </c>
      <c r="B3326" t="s">
        <v>11425</v>
      </c>
      <c r="C3326" t="str">
        <f t="shared" si="51"/>
        <v>MAGuelmim</v>
      </c>
    </row>
    <row r="3327" spans="1:3">
      <c r="A3327" t="s">
        <v>11426</v>
      </c>
      <c r="B3327" t="s">
        <v>11427</v>
      </c>
      <c r="C3327" t="str">
        <f t="shared" si="51"/>
        <v>MASidi Ifni</v>
      </c>
    </row>
    <row r="3328" spans="1:3">
      <c r="A3328" t="s">
        <v>11428</v>
      </c>
      <c r="B3328" t="s">
        <v>11429</v>
      </c>
      <c r="C3328" t="str">
        <f t="shared" si="51"/>
        <v>MATan-Tan (EH-partial)</v>
      </c>
    </row>
    <row r="3329" spans="1:3">
      <c r="A3329" t="s">
        <v>11430</v>
      </c>
      <c r="B3329" t="s">
        <v>11431</v>
      </c>
      <c r="C3329" t="str">
        <f t="shared" si="51"/>
        <v>MALaâyoune-Sakia El Hamra (EH-partial)</v>
      </c>
    </row>
    <row r="3330" spans="1:3">
      <c r="A3330" t="s">
        <v>11432</v>
      </c>
      <c r="B3330" t="s">
        <v>11433</v>
      </c>
      <c r="C3330" t="str">
        <f t="shared" si="51"/>
        <v>MABoujdour (EH)</v>
      </c>
    </row>
    <row r="3331" spans="1:3">
      <c r="A3331" t="s">
        <v>11434</v>
      </c>
      <c r="B3331" t="s">
        <v>11435</v>
      </c>
      <c r="C3331" t="str">
        <f t="shared" ref="C3331:C3394" si="52">LEFT(A3331,2)&amp;B3331</f>
        <v>MAEs-Semara (EH-partial)</v>
      </c>
    </row>
    <row r="3332" spans="1:3">
      <c r="A3332" t="s">
        <v>11436</v>
      </c>
      <c r="B3332" t="s">
        <v>11437</v>
      </c>
      <c r="C3332" t="str">
        <f t="shared" si="52"/>
        <v>MALaâyoune (EH)</v>
      </c>
    </row>
    <row r="3333" spans="1:3">
      <c r="A3333" t="s">
        <v>11438</v>
      </c>
      <c r="B3333" t="s">
        <v>11439</v>
      </c>
      <c r="C3333" t="str">
        <f t="shared" si="52"/>
        <v>MATarfaya (EH-partial)</v>
      </c>
    </row>
    <row r="3334" spans="1:3">
      <c r="A3334" t="s">
        <v>11440</v>
      </c>
      <c r="B3334" t="s">
        <v>11441</v>
      </c>
      <c r="C3334" t="str">
        <f t="shared" si="52"/>
        <v>MADakhla-Oued Ed-Dahab (EH)</v>
      </c>
    </row>
    <row r="3335" spans="1:3">
      <c r="A3335" t="s">
        <v>11442</v>
      </c>
      <c r="B3335" t="s">
        <v>11443</v>
      </c>
      <c r="C3335" t="str">
        <f t="shared" si="52"/>
        <v>MAAousserd (EH)</v>
      </c>
    </row>
    <row r="3336" spans="1:3">
      <c r="A3336" t="s">
        <v>11444</v>
      </c>
      <c r="B3336" t="s">
        <v>11445</v>
      </c>
      <c r="C3336" t="str">
        <f t="shared" si="52"/>
        <v>MAOued Ed-Dahab (EH)</v>
      </c>
    </row>
    <row r="3337" spans="1:3">
      <c r="A3337" t="s">
        <v>11446</v>
      </c>
      <c r="B3337" t="s">
        <v>11447</v>
      </c>
      <c r="C3337" t="str">
        <f t="shared" si="52"/>
        <v>MCLa Colle</v>
      </c>
    </row>
    <row r="3338" spans="1:3">
      <c r="A3338" t="s">
        <v>11448</v>
      </c>
      <c r="B3338" t="s">
        <v>11449</v>
      </c>
      <c r="C3338" t="str">
        <f t="shared" si="52"/>
        <v>MCLa Condamine</v>
      </c>
    </row>
    <row r="3339" spans="1:3">
      <c r="A3339" t="s">
        <v>11450</v>
      </c>
      <c r="B3339" t="s">
        <v>11451</v>
      </c>
      <c r="C3339" t="str">
        <f t="shared" si="52"/>
        <v>MCFontvieille</v>
      </c>
    </row>
    <row r="3340" spans="1:3">
      <c r="A3340" t="s">
        <v>11452</v>
      </c>
      <c r="B3340" t="s">
        <v>11453</v>
      </c>
      <c r="C3340" t="str">
        <f t="shared" si="52"/>
        <v>MCLa Gare</v>
      </c>
    </row>
    <row r="3341" spans="1:3">
      <c r="A3341" t="s">
        <v>11454</v>
      </c>
      <c r="B3341" t="s">
        <v>11455</v>
      </c>
      <c r="C3341" t="str">
        <f t="shared" si="52"/>
        <v>MCJardin Exotique</v>
      </c>
    </row>
    <row r="3342" spans="1:3">
      <c r="A3342" t="s">
        <v>11456</v>
      </c>
      <c r="B3342" t="s">
        <v>11457</v>
      </c>
      <c r="C3342" t="str">
        <f t="shared" si="52"/>
        <v>MCLarvotto</v>
      </c>
    </row>
    <row r="3343" spans="1:3">
      <c r="A3343" t="s">
        <v>11458</v>
      </c>
      <c r="B3343" t="s">
        <v>11459</v>
      </c>
      <c r="C3343" t="str">
        <f t="shared" si="52"/>
        <v>MCMalbousquet</v>
      </c>
    </row>
    <row r="3344" spans="1:3">
      <c r="A3344" t="s">
        <v>11460</v>
      </c>
      <c r="B3344" t="s">
        <v>11461</v>
      </c>
      <c r="C3344" t="str">
        <f t="shared" si="52"/>
        <v>MCMonte-Carlo</v>
      </c>
    </row>
    <row r="3345" spans="1:3">
      <c r="A3345" t="s">
        <v>11462</v>
      </c>
      <c r="B3345" t="s">
        <v>11463</v>
      </c>
      <c r="C3345" t="str">
        <f t="shared" si="52"/>
        <v>MCMoneghetti</v>
      </c>
    </row>
    <row r="3346" spans="1:3">
      <c r="A3346" t="s">
        <v>11464</v>
      </c>
      <c r="B3346" t="s">
        <v>11465</v>
      </c>
      <c r="C3346" t="str">
        <f t="shared" si="52"/>
        <v>MCMonaco-Ville</v>
      </c>
    </row>
    <row r="3347" spans="1:3">
      <c r="A3347" t="s">
        <v>11466</v>
      </c>
      <c r="B3347" t="s">
        <v>11467</v>
      </c>
      <c r="C3347" t="str">
        <f t="shared" si="52"/>
        <v>MCMoulins</v>
      </c>
    </row>
    <row r="3348" spans="1:3">
      <c r="A3348" t="s">
        <v>11468</v>
      </c>
      <c r="B3348" t="s">
        <v>11469</v>
      </c>
      <c r="C3348" t="str">
        <f t="shared" si="52"/>
        <v>MCPort-Hercule</v>
      </c>
    </row>
    <row r="3349" spans="1:3">
      <c r="A3349" t="s">
        <v>11470</v>
      </c>
      <c r="B3349" t="s">
        <v>11471</v>
      </c>
      <c r="C3349" t="str">
        <f t="shared" si="52"/>
        <v>MCSainte-Dévote</v>
      </c>
    </row>
    <row r="3350" spans="1:3">
      <c r="A3350" t="s">
        <v>11472</v>
      </c>
      <c r="B3350" t="s">
        <v>11473</v>
      </c>
      <c r="C3350" t="str">
        <f t="shared" si="52"/>
        <v>MCLa Source</v>
      </c>
    </row>
    <row r="3351" spans="1:3">
      <c r="A3351" t="s">
        <v>11474</v>
      </c>
      <c r="B3351" t="s">
        <v>11475</v>
      </c>
      <c r="C3351" t="str">
        <f t="shared" si="52"/>
        <v>MCSpélugues</v>
      </c>
    </row>
    <row r="3352" spans="1:3">
      <c r="A3352" t="s">
        <v>11476</v>
      </c>
      <c r="B3352" t="s">
        <v>11477</v>
      </c>
      <c r="C3352" t="str">
        <f t="shared" si="52"/>
        <v>MCSaint-Roman</v>
      </c>
    </row>
    <row r="3353" spans="1:3">
      <c r="A3353" t="s">
        <v>11478</v>
      </c>
      <c r="B3353" t="s">
        <v>11479</v>
      </c>
      <c r="C3353" t="str">
        <f t="shared" si="52"/>
        <v>MCVallon de la Rousse</v>
      </c>
    </row>
    <row r="3354" spans="1:3">
      <c r="A3354" t="s">
        <v>11480</v>
      </c>
      <c r="B3354" t="s">
        <v>11481</v>
      </c>
      <c r="C3354" t="str">
        <f t="shared" si="52"/>
        <v>MDAnenii Noi</v>
      </c>
    </row>
    <row r="3355" spans="1:3">
      <c r="A3355" t="s">
        <v>11482</v>
      </c>
      <c r="B3355" t="s">
        <v>11483</v>
      </c>
      <c r="C3355" t="str">
        <f t="shared" si="52"/>
        <v>MDBriceni</v>
      </c>
    </row>
    <row r="3356" spans="1:3">
      <c r="A3356" t="s">
        <v>11484</v>
      </c>
      <c r="B3356" t="s">
        <v>11485</v>
      </c>
      <c r="C3356" t="str">
        <f t="shared" si="52"/>
        <v>MDBasarabeasca</v>
      </c>
    </row>
    <row r="3357" spans="1:3">
      <c r="A3357" t="s">
        <v>11486</v>
      </c>
      <c r="B3357" t="s">
        <v>11487</v>
      </c>
      <c r="C3357" t="str">
        <f t="shared" si="52"/>
        <v>MDCahul</v>
      </c>
    </row>
    <row r="3358" spans="1:3">
      <c r="A3358" t="s">
        <v>11488</v>
      </c>
      <c r="B3358" t="s">
        <v>11489</v>
      </c>
      <c r="C3358" t="str">
        <f t="shared" si="52"/>
        <v>MDCălărași</v>
      </c>
    </row>
    <row r="3359" spans="1:3">
      <c r="A3359" t="s">
        <v>11490</v>
      </c>
      <c r="B3359" t="s">
        <v>11491</v>
      </c>
      <c r="C3359" t="str">
        <f t="shared" si="52"/>
        <v>MDCimișlia</v>
      </c>
    </row>
    <row r="3360" spans="1:3">
      <c r="A3360" t="s">
        <v>11492</v>
      </c>
      <c r="B3360" t="s">
        <v>11493</v>
      </c>
      <c r="C3360" t="str">
        <f t="shared" si="52"/>
        <v>MDCriuleni</v>
      </c>
    </row>
    <row r="3361" spans="1:3">
      <c r="A3361" t="s">
        <v>11494</v>
      </c>
      <c r="B3361" t="s">
        <v>11495</v>
      </c>
      <c r="C3361" t="str">
        <f t="shared" si="52"/>
        <v>MDCăușeni</v>
      </c>
    </row>
    <row r="3362" spans="1:3">
      <c r="A3362" t="s">
        <v>11496</v>
      </c>
      <c r="B3362" t="s">
        <v>11497</v>
      </c>
      <c r="C3362" t="str">
        <f t="shared" si="52"/>
        <v>MDCantemir</v>
      </c>
    </row>
    <row r="3363" spans="1:3">
      <c r="A3363" t="s">
        <v>11498</v>
      </c>
      <c r="B3363" t="s">
        <v>11499</v>
      </c>
      <c r="C3363" t="str">
        <f t="shared" si="52"/>
        <v>MDDondușeni</v>
      </c>
    </row>
    <row r="3364" spans="1:3">
      <c r="A3364" t="s">
        <v>11500</v>
      </c>
      <c r="B3364" t="s">
        <v>11501</v>
      </c>
      <c r="C3364" t="str">
        <f t="shared" si="52"/>
        <v>MDDrochia</v>
      </c>
    </row>
    <row r="3365" spans="1:3">
      <c r="A3365" t="s">
        <v>11502</v>
      </c>
      <c r="B3365" t="s">
        <v>11503</v>
      </c>
      <c r="C3365" t="str">
        <f t="shared" si="52"/>
        <v>MDDubăsari</v>
      </c>
    </row>
    <row r="3366" spans="1:3">
      <c r="A3366" t="s">
        <v>11504</v>
      </c>
      <c r="B3366" t="s">
        <v>11505</v>
      </c>
      <c r="C3366" t="str">
        <f t="shared" si="52"/>
        <v>MDEdineț</v>
      </c>
    </row>
    <row r="3367" spans="1:3">
      <c r="A3367" t="s">
        <v>11506</v>
      </c>
      <c r="B3367" t="s">
        <v>11507</v>
      </c>
      <c r="C3367" t="str">
        <f t="shared" si="52"/>
        <v>MDFălești</v>
      </c>
    </row>
    <row r="3368" spans="1:3">
      <c r="A3368" t="s">
        <v>11508</v>
      </c>
      <c r="B3368" t="s">
        <v>11509</v>
      </c>
      <c r="C3368" t="str">
        <f t="shared" si="52"/>
        <v>MDFlorești</v>
      </c>
    </row>
    <row r="3369" spans="1:3">
      <c r="A3369" t="s">
        <v>11510</v>
      </c>
      <c r="B3369" t="s">
        <v>11511</v>
      </c>
      <c r="C3369" t="str">
        <f t="shared" si="52"/>
        <v>MDGlodeni</v>
      </c>
    </row>
    <row r="3370" spans="1:3">
      <c r="A3370" t="s">
        <v>11512</v>
      </c>
      <c r="B3370" t="s">
        <v>11513</v>
      </c>
      <c r="C3370" t="str">
        <f t="shared" si="52"/>
        <v>MDHîncești</v>
      </c>
    </row>
    <row r="3371" spans="1:3">
      <c r="A3371" t="s">
        <v>11514</v>
      </c>
      <c r="B3371" t="s">
        <v>11515</v>
      </c>
      <c r="C3371" t="str">
        <f t="shared" si="52"/>
        <v>MDIaloveni</v>
      </c>
    </row>
    <row r="3372" spans="1:3">
      <c r="A3372" t="s">
        <v>11516</v>
      </c>
      <c r="B3372" t="s">
        <v>11517</v>
      </c>
      <c r="C3372" t="str">
        <f t="shared" si="52"/>
        <v>MDLeova</v>
      </c>
    </row>
    <row r="3373" spans="1:3">
      <c r="A3373" t="s">
        <v>11518</v>
      </c>
      <c r="B3373" t="s">
        <v>11519</v>
      </c>
      <c r="C3373" t="str">
        <f t="shared" si="52"/>
        <v>MDNisporeni</v>
      </c>
    </row>
    <row r="3374" spans="1:3">
      <c r="A3374" t="s">
        <v>11520</v>
      </c>
      <c r="B3374" t="s">
        <v>11521</v>
      </c>
      <c r="C3374" t="str">
        <f t="shared" si="52"/>
        <v>MDOcnița</v>
      </c>
    </row>
    <row r="3375" spans="1:3">
      <c r="A3375" t="s">
        <v>11522</v>
      </c>
      <c r="B3375" t="s">
        <v>11523</v>
      </c>
      <c r="C3375" t="str">
        <f t="shared" si="52"/>
        <v>MDOrhei</v>
      </c>
    </row>
    <row r="3376" spans="1:3">
      <c r="A3376" t="s">
        <v>11524</v>
      </c>
      <c r="B3376" t="s">
        <v>11525</v>
      </c>
      <c r="C3376" t="str">
        <f t="shared" si="52"/>
        <v>MDRezina</v>
      </c>
    </row>
    <row r="3377" spans="1:3">
      <c r="A3377" t="s">
        <v>11526</v>
      </c>
      <c r="B3377" t="s">
        <v>11527</v>
      </c>
      <c r="C3377" t="str">
        <f t="shared" si="52"/>
        <v>MDRîșcani</v>
      </c>
    </row>
    <row r="3378" spans="1:3">
      <c r="A3378" t="s">
        <v>11528</v>
      </c>
      <c r="B3378" t="s">
        <v>11529</v>
      </c>
      <c r="C3378" t="str">
        <f t="shared" si="52"/>
        <v>MDȘoldănești</v>
      </c>
    </row>
    <row r="3379" spans="1:3">
      <c r="A3379" t="s">
        <v>11530</v>
      </c>
      <c r="B3379" t="s">
        <v>11531</v>
      </c>
      <c r="C3379" t="str">
        <f t="shared" si="52"/>
        <v>MDSîngerei</v>
      </c>
    </row>
    <row r="3380" spans="1:3">
      <c r="A3380" t="s">
        <v>11532</v>
      </c>
      <c r="B3380" t="s">
        <v>11533</v>
      </c>
      <c r="C3380" t="str">
        <f t="shared" si="52"/>
        <v>MDSoroca</v>
      </c>
    </row>
    <row r="3381" spans="1:3">
      <c r="A3381" t="s">
        <v>11534</v>
      </c>
      <c r="B3381" t="s">
        <v>11535</v>
      </c>
      <c r="C3381" t="str">
        <f t="shared" si="52"/>
        <v>MDStrășeni</v>
      </c>
    </row>
    <row r="3382" spans="1:3">
      <c r="A3382" t="s">
        <v>11536</v>
      </c>
      <c r="B3382" t="s">
        <v>11537</v>
      </c>
      <c r="C3382" t="str">
        <f t="shared" si="52"/>
        <v>MDȘtefan Vodă</v>
      </c>
    </row>
    <row r="3383" spans="1:3">
      <c r="A3383" t="s">
        <v>11538</v>
      </c>
      <c r="B3383" t="s">
        <v>11539</v>
      </c>
      <c r="C3383" t="str">
        <f t="shared" si="52"/>
        <v>MDTaraclia</v>
      </c>
    </row>
    <row r="3384" spans="1:3">
      <c r="A3384" t="s">
        <v>11540</v>
      </c>
      <c r="B3384" t="s">
        <v>11541</v>
      </c>
      <c r="C3384" t="str">
        <f t="shared" si="52"/>
        <v>MDTelenești</v>
      </c>
    </row>
    <row r="3385" spans="1:3">
      <c r="A3385" t="s">
        <v>11542</v>
      </c>
      <c r="B3385" t="s">
        <v>11543</v>
      </c>
      <c r="C3385" t="str">
        <f t="shared" si="52"/>
        <v>MDUngheni</v>
      </c>
    </row>
    <row r="3386" spans="1:3">
      <c r="A3386" t="s">
        <v>11544</v>
      </c>
      <c r="B3386" t="s">
        <v>11545</v>
      </c>
      <c r="C3386" t="str">
        <f t="shared" si="52"/>
        <v>MDGăgăuzia, Unitatea teritorială autonomă (UTAG)</v>
      </c>
    </row>
    <row r="3387" spans="1:3">
      <c r="A3387" t="s">
        <v>11546</v>
      </c>
      <c r="B3387" t="s">
        <v>11547</v>
      </c>
      <c r="C3387" t="str">
        <f t="shared" si="52"/>
        <v>MDStînga Nistrului, unitatea teritorială din</v>
      </c>
    </row>
    <row r="3388" spans="1:3">
      <c r="A3388" t="s">
        <v>11548</v>
      </c>
      <c r="B3388" t="s">
        <v>11549</v>
      </c>
      <c r="C3388" t="str">
        <f t="shared" si="52"/>
        <v>MDBălți</v>
      </c>
    </row>
    <row r="3389" spans="1:3">
      <c r="A3389" t="s">
        <v>11550</v>
      </c>
      <c r="B3389" t="s">
        <v>11551</v>
      </c>
      <c r="C3389" t="str">
        <f t="shared" si="52"/>
        <v>MDBender [Tighina]</v>
      </c>
    </row>
    <row r="3390" spans="1:3">
      <c r="A3390" t="s">
        <v>11552</v>
      </c>
      <c r="B3390" t="s">
        <v>11553</v>
      </c>
      <c r="C3390" t="str">
        <f t="shared" si="52"/>
        <v>MDChișinău</v>
      </c>
    </row>
    <row r="3391" spans="1:3">
      <c r="A3391" t="s">
        <v>11554</v>
      </c>
      <c r="B3391" t="s">
        <v>11555</v>
      </c>
      <c r="C3391" t="str">
        <f t="shared" si="52"/>
        <v>MEAndrijevica</v>
      </c>
    </row>
    <row r="3392" spans="1:3">
      <c r="A3392" t="s">
        <v>11556</v>
      </c>
      <c r="B3392" t="s">
        <v>11557</v>
      </c>
      <c r="C3392" t="str">
        <f t="shared" si="52"/>
        <v>MEBar</v>
      </c>
    </row>
    <row r="3393" spans="1:3">
      <c r="A3393" t="s">
        <v>11558</v>
      </c>
      <c r="B3393" t="s">
        <v>11559</v>
      </c>
      <c r="C3393" t="str">
        <f t="shared" si="52"/>
        <v>MEBerane</v>
      </c>
    </row>
    <row r="3394" spans="1:3">
      <c r="A3394" t="s">
        <v>11560</v>
      </c>
      <c r="B3394" t="s">
        <v>11561</v>
      </c>
      <c r="C3394" t="str">
        <f t="shared" si="52"/>
        <v>MEBijelo Polje</v>
      </c>
    </row>
    <row r="3395" spans="1:3">
      <c r="A3395" t="s">
        <v>11562</v>
      </c>
      <c r="B3395" t="s">
        <v>11563</v>
      </c>
      <c r="C3395" t="str">
        <f t="shared" ref="C3395:C3458" si="53">LEFT(A3395,2)&amp;B3395</f>
        <v>MEBudva</v>
      </c>
    </row>
    <row r="3396" spans="1:3">
      <c r="A3396" t="s">
        <v>11564</v>
      </c>
      <c r="B3396" t="s">
        <v>11565</v>
      </c>
      <c r="C3396" t="str">
        <f t="shared" si="53"/>
        <v>MECetinje</v>
      </c>
    </row>
    <row r="3397" spans="1:3">
      <c r="A3397" t="s">
        <v>11566</v>
      </c>
      <c r="B3397" t="s">
        <v>11567</v>
      </c>
      <c r="C3397" t="str">
        <f t="shared" si="53"/>
        <v>MEDanilovgrad</v>
      </c>
    </row>
    <row r="3398" spans="1:3">
      <c r="A3398" t="s">
        <v>11568</v>
      </c>
      <c r="B3398" t="s">
        <v>11569</v>
      </c>
      <c r="C3398" t="str">
        <f t="shared" si="53"/>
        <v>MEHerceg-Novi</v>
      </c>
    </row>
    <row r="3399" spans="1:3">
      <c r="A3399" t="s">
        <v>11570</v>
      </c>
      <c r="B3399" t="s">
        <v>11571</v>
      </c>
      <c r="C3399" t="str">
        <f t="shared" si="53"/>
        <v>MEKolašin</v>
      </c>
    </row>
    <row r="3400" spans="1:3">
      <c r="A3400" t="s">
        <v>11572</v>
      </c>
      <c r="B3400" t="s">
        <v>11573</v>
      </c>
      <c r="C3400" t="str">
        <f t="shared" si="53"/>
        <v>MEKotor</v>
      </c>
    </row>
    <row r="3401" spans="1:3">
      <c r="A3401" t="s">
        <v>11574</v>
      </c>
      <c r="B3401" t="s">
        <v>11575</v>
      </c>
      <c r="C3401" t="str">
        <f t="shared" si="53"/>
        <v>MEMojkovac</v>
      </c>
    </row>
    <row r="3402" spans="1:3">
      <c r="A3402" t="s">
        <v>11576</v>
      </c>
      <c r="B3402" t="s">
        <v>11577</v>
      </c>
      <c r="C3402" t="str">
        <f t="shared" si="53"/>
        <v>MENikšić</v>
      </c>
    </row>
    <row r="3403" spans="1:3">
      <c r="A3403" t="s">
        <v>11578</v>
      </c>
      <c r="B3403" t="s">
        <v>11579</v>
      </c>
      <c r="C3403" t="str">
        <f t="shared" si="53"/>
        <v>MEPlav</v>
      </c>
    </row>
    <row r="3404" spans="1:3">
      <c r="A3404" t="s">
        <v>11580</v>
      </c>
      <c r="B3404" t="s">
        <v>11581</v>
      </c>
      <c r="C3404" t="str">
        <f t="shared" si="53"/>
        <v>MEPljevlja</v>
      </c>
    </row>
    <row r="3405" spans="1:3">
      <c r="A3405" t="s">
        <v>11582</v>
      </c>
      <c r="B3405" t="s">
        <v>11583</v>
      </c>
      <c r="C3405" t="str">
        <f t="shared" si="53"/>
        <v>MEPlužine</v>
      </c>
    </row>
    <row r="3406" spans="1:3">
      <c r="A3406" t="s">
        <v>11584</v>
      </c>
      <c r="B3406" t="s">
        <v>11585</v>
      </c>
      <c r="C3406" t="str">
        <f t="shared" si="53"/>
        <v>MEPodgorica</v>
      </c>
    </row>
    <row r="3407" spans="1:3">
      <c r="A3407" t="s">
        <v>11586</v>
      </c>
      <c r="B3407" t="s">
        <v>11587</v>
      </c>
      <c r="C3407" t="str">
        <f t="shared" si="53"/>
        <v>MERožaje</v>
      </c>
    </row>
    <row r="3408" spans="1:3">
      <c r="A3408" t="s">
        <v>11588</v>
      </c>
      <c r="B3408" t="s">
        <v>11589</v>
      </c>
      <c r="C3408" t="str">
        <f t="shared" si="53"/>
        <v>MEŠavnik</v>
      </c>
    </row>
    <row r="3409" spans="1:3">
      <c r="A3409" t="s">
        <v>11590</v>
      </c>
      <c r="B3409" t="s">
        <v>11591</v>
      </c>
      <c r="C3409" t="str">
        <f t="shared" si="53"/>
        <v>METivat</v>
      </c>
    </row>
    <row r="3410" spans="1:3">
      <c r="A3410" t="s">
        <v>11592</v>
      </c>
      <c r="B3410" t="s">
        <v>11593</v>
      </c>
      <c r="C3410" t="str">
        <f t="shared" si="53"/>
        <v>MEUlcinj</v>
      </c>
    </row>
    <row r="3411" spans="1:3">
      <c r="A3411" t="s">
        <v>11594</v>
      </c>
      <c r="B3411" t="s">
        <v>11595</v>
      </c>
      <c r="C3411" t="str">
        <f t="shared" si="53"/>
        <v>MEŽabljak</v>
      </c>
    </row>
    <row r="3412" spans="1:3">
      <c r="A3412" t="s">
        <v>11596</v>
      </c>
      <c r="B3412" t="s">
        <v>11597</v>
      </c>
      <c r="C3412" t="str">
        <f t="shared" si="53"/>
        <v>MEGusinje</v>
      </c>
    </row>
    <row r="3413" spans="1:3">
      <c r="A3413" t="s">
        <v>11598</v>
      </c>
      <c r="B3413" t="s">
        <v>11599</v>
      </c>
      <c r="C3413" t="str">
        <f t="shared" si="53"/>
        <v>MEPetnjica</v>
      </c>
    </row>
    <row r="3414" spans="1:3">
      <c r="A3414" t="s">
        <v>11600</v>
      </c>
      <c r="B3414" t="s">
        <v>11601</v>
      </c>
      <c r="C3414" t="str">
        <f t="shared" si="53"/>
        <v>METuzi</v>
      </c>
    </row>
    <row r="3415" spans="1:3">
      <c r="A3415" t="s">
        <v>11602</v>
      </c>
      <c r="B3415" t="s">
        <v>11603</v>
      </c>
      <c r="C3415" t="str">
        <f t="shared" si="53"/>
        <v>MGToamasina</v>
      </c>
    </row>
    <row r="3416" spans="1:3">
      <c r="A3416" t="s">
        <v>11604</v>
      </c>
      <c r="B3416" t="s">
        <v>11605</v>
      </c>
      <c r="C3416" t="str">
        <f t="shared" si="53"/>
        <v>MGAntsiranana</v>
      </c>
    </row>
    <row r="3417" spans="1:3">
      <c r="A3417" t="s">
        <v>11606</v>
      </c>
      <c r="B3417" t="s">
        <v>11607</v>
      </c>
      <c r="C3417" t="str">
        <f t="shared" si="53"/>
        <v>MGFianarantsoa</v>
      </c>
    </row>
    <row r="3418" spans="1:3">
      <c r="A3418" t="s">
        <v>11608</v>
      </c>
      <c r="B3418" t="s">
        <v>11609</v>
      </c>
      <c r="C3418" t="str">
        <f t="shared" si="53"/>
        <v>MGMahajanga</v>
      </c>
    </row>
    <row r="3419" spans="1:3">
      <c r="A3419" t="s">
        <v>11610</v>
      </c>
      <c r="B3419" t="s">
        <v>11611</v>
      </c>
      <c r="C3419" t="str">
        <f t="shared" si="53"/>
        <v>MGAntananarivo</v>
      </c>
    </row>
    <row r="3420" spans="1:3">
      <c r="A3420" t="s">
        <v>11612</v>
      </c>
      <c r="B3420" t="s">
        <v>11613</v>
      </c>
      <c r="C3420" t="str">
        <f t="shared" si="53"/>
        <v>MGToliara</v>
      </c>
    </row>
    <row r="3421" spans="1:3">
      <c r="A3421" t="s">
        <v>11614</v>
      </c>
      <c r="B3421" t="s">
        <v>11615</v>
      </c>
      <c r="C3421" t="str">
        <f t="shared" si="53"/>
        <v>MHRalik chain</v>
      </c>
    </row>
    <row r="3422" spans="1:3">
      <c r="A3422" t="s">
        <v>11614</v>
      </c>
      <c r="B3422" t="s">
        <v>11615</v>
      </c>
      <c r="C3422" t="str">
        <f t="shared" si="53"/>
        <v>MHRalik chain</v>
      </c>
    </row>
    <row r="3423" spans="1:3">
      <c r="A3423" t="s">
        <v>11616</v>
      </c>
      <c r="B3423" t="s">
        <v>11617</v>
      </c>
      <c r="C3423" t="str">
        <f t="shared" si="53"/>
        <v>MHAilinglaplap</v>
      </c>
    </row>
    <row r="3424" spans="1:3">
      <c r="A3424" t="s">
        <v>11616</v>
      </c>
      <c r="B3424" t="s">
        <v>11618</v>
      </c>
      <c r="C3424" t="str">
        <f t="shared" si="53"/>
        <v>MHAelōn̄ḷapḷap</v>
      </c>
    </row>
    <row r="3425" spans="1:3">
      <c r="A3425" t="s">
        <v>11619</v>
      </c>
      <c r="B3425" t="s">
        <v>11620</v>
      </c>
      <c r="C3425" t="str">
        <f t="shared" si="53"/>
        <v>MHEbon</v>
      </c>
    </row>
    <row r="3426" spans="1:3">
      <c r="A3426" t="s">
        <v>11619</v>
      </c>
      <c r="B3426" t="s">
        <v>11621</v>
      </c>
      <c r="C3426" t="str">
        <f t="shared" si="53"/>
        <v>MHEpoon</v>
      </c>
    </row>
    <row r="3427" spans="1:3">
      <c r="A3427" t="s">
        <v>11622</v>
      </c>
      <c r="B3427" t="s">
        <v>11623</v>
      </c>
      <c r="C3427" t="str">
        <f t="shared" si="53"/>
        <v>MHEnewetak &amp; Ujelang</v>
      </c>
    </row>
    <row r="3428" spans="1:3">
      <c r="A3428" t="s">
        <v>11622</v>
      </c>
      <c r="B3428" t="s">
        <v>11624</v>
      </c>
      <c r="C3428" t="str">
        <f t="shared" si="53"/>
        <v>MHĀnewetak &amp; Wūjlan̄</v>
      </c>
    </row>
    <row r="3429" spans="1:3">
      <c r="A3429" t="s">
        <v>11625</v>
      </c>
      <c r="B3429" t="s">
        <v>11626</v>
      </c>
      <c r="C3429" t="str">
        <f t="shared" si="53"/>
        <v>MHJabat</v>
      </c>
    </row>
    <row r="3430" spans="1:3">
      <c r="A3430" t="s">
        <v>11625</v>
      </c>
      <c r="B3430" t="s">
        <v>11627</v>
      </c>
      <c r="C3430" t="str">
        <f t="shared" si="53"/>
        <v>MHJebat</v>
      </c>
    </row>
    <row r="3431" spans="1:3">
      <c r="A3431" t="s">
        <v>11628</v>
      </c>
      <c r="B3431" t="s">
        <v>11629</v>
      </c>
      <c r="C3431" t="str">
        <f t="shared" si="53"/>
        <v>MHJaluit</v>
      </c>
    </row>
    <row r="3432" spans="1:3">
      <c r="A3432" t="s">
        <v>11628</v>
      </c>
      <c r="B3432" t="s">
        <v>11630</v>
      </c>
      <c r="C3432" t="str">
        <f t="shared" si="53"/>
        <v>MHJālwōj</v>
      </c>
    </row>
    <row r="3433" spans="1:3">
      <c r="A3433" t="s">
        <v>11631</v>
      </c>
      <c r="B3433" t="s">
        <v>11632</v>
      </c>
      <c r="C3433" t="str">
        <f t="shared" si="53"/>
        <v>MHBikini &amp; Kili</v>
      </c>
    </row>
    <row r="3434" spans="1:3">
      <c r="A3434" t="s">
        <v>11631</v>
      </c>
      <c r="B3434" t="s">
        <v>11633</v>
      </c>
      <c r="C3434" t="str">
        <f t="shared" si="53"/>
        <v>MHPikinni &amp; Kōle</v>
      </c>
    </row>
    <row r="3435" spans="1:3">
      <c r="A3435" t="s">
        <v>11634</v>
      </c>
      <c r="B3435" t="s">
        <v>11635</v>
      </c>
      <c r="C3435" t="str">
        <f t="shared" si="53"/>
        <v>MHKwajalein</v>
      </c>
    </row>
    <row r="3436" spans="1:3">
      <c r="A3436" t="s">
        <v>11634</v>
      </c>
      <c r="B3436" t="s">
        <v>11636</v>
      </c>
      <c r="C3436" t="str">
        <f t="shared" si="53"/>
        <v>MHKuwajleen</v>
      </c>
    </row>
    <row r="3437" spans="1:3">
      <c r="A3437" t="s">
        <v>11637</v>
      </c>
      <c r="B3437" t="s">
        <v>11638</v>
      </c>
      <c r="C3437" t="str">
        <f t="shared" si="53"/>
        <v>MHLae</v>
      </c>
    </row>
    <row r="3438" spans="1:3">
      <c r="A3438" t="s">
        <v>11637</v>
      </c>
      <c r="B3438" t="s">
        <v>11638</v>
      </c>
      <c r="C3438" t="str">
        <f t="shared" si="53"/>
        <v>MHLae</v>
      </c>
    </row>
    <row r="3439" spans="1:3">
      <c r="A3439" t="s">
        <v>11639</v>
      </c>
      <c r="B3439" t="s">
        <v>11640</v>
      </c>
      <c r="C3439" t="str">
        <f t="shared" si="53"/>
        <v>MHLib</v>
      </c>
    </row>
    <row r="3440" spans="1:3">
      <c r="A3440" t="s">
        <v>11639</v>
      </c>
      <c r="B3440" t="s">
        <v>11641</v>
      </c>
      <c r="C3440" t="str">
        <f t="shared" si="53"/>
        <v>MHEllep</v>
      </c>
    </row>
    <row r="3441" spans="1:3">
      <c r="A3441" t="s">
        <v>11642</v>
      </c>
      <c r="B3441" t="s">
        <v>11643</v>
      </c>
      <c r="C3441" t="str">
        <f t="shared" si="53"/>
        <v>MHNamdrik</v>
      </c>
    </row>
    <row r="3442" spans="1:3">
      <c r="A3442" t="s">
        <v>11642</v>
      </c>
      <c r="B3442" t="s">
        <v>11644</v>
      </c>
      <c r="C3442" t="str">
        <f t="shared" si="53"/>
        <v>MHNaṃdik</v>
      </c>
    </row>
    <row r="3443" spans="1:3">
      <c r="A3443" t="s">
        <v>11645</v>
      </c>
      <c r="B3443" t="s">
        <v>11646</v>
      </c>
      <c r="C3443" t="str">
        <f t="shared" si="53"/>
        <v>MHNamu</v>
      </c>
    </row>
    <row r="3444" spans="1:3">
      <c r="A3444" t="s">
        <v>11645</v>
      </c>
      <c r="B3444" t="s">
        <v>11647</v>
      </c>
      <c r="C3444" t="str">
        <f t="shared" si="53"/>
        <v>MHNaṃo</v>
      </c>
    </row>
    <row r="3445" spans="1:3">
      <c r="A3445" t="s">
        <v>11648</v>
      </c>
      <c r="B3445" t="s">
        <v>11649</v>
      </c>
      <c r="C3445" t="str">
        <f t="shared" si="53"/>
        <v>MHRongelap</v>
      </c>
    </row>
    <row r="3446" spans="1:3">
      <c r="A3446" t="s">
        <v>11648</v>
      </c>
      <c r="B3446" t="s">
        <v>11650</v>
      </c>
      <c r="C3446" t="str">
        <f t="shared" si="53"/>
        <v>MHRon̄ḷap</v>
      </c>
    </row>
    <row r="3447" spans="1:3">
      <c r="A3447" t="s">
        <v>11651</v>
      </c>
      <c r="B3447" t="s">
        <v>11652</v>
      </c>
      <c r="C3447" t="str">
        <f t="shared" si="53"/>
        <v>MHUjae</v>
      </c>
    </row>
    <row r="3448" spans="1:3">
      <c r="A3448" t="s">
        <v>11651</v>
      </c>
      <c r="B3448" t="s">
        <v>11652</v>
      </c>
      <c r="C3448" t="str">
        <f t="shared" si="53"/>
        <v>MHUjae</v>
      </c>
    </row>
    <row r="3449" spans="1:3">
      <c r="A3449" t="s">
        <v>11653</v>
      </c>
      <c r="B3449" t="s">
        <v>11654</v>
      </c>
      <c r="C3449" t="str">
        <f t="shared" si="53"/>
        <v>MHWotho</v>
      </c>
    </row>
    <row r="3450" spans="1:3">
      <c r="A3450" t="s">
        <v>11653</v>
      </c>
      <c r="B3450" t="s">
        <v>11655</v>
      </c>
      <c r="C3450" t="str">
        <f t="shared" si="53"/>
        <v>MHWōtto</v>
      </c>
    </row>
    <row r="3451" spans="1:3">
      <c r="A3451" t="s">
        <v>11656</v>
      </c>
      <c r="B3451" t="s">
        <v>11657</v>
      </c>
      <c r="C3451" t="str">
        <f t="shared" si="53"/>
        <v>MHRatak chain</v>
      </c>
    </row>
    <row r="3452" spans="1:3">
      <c r="A3452" t="s">
        <v>11656</v>
      </c>
      <c r="B3452" t="s">
        <v>11657</v>
      </c>
      <c r="C3452" t="str">
        <f t="shared" si="53"/>
        <v>MHRatak chain</v>
      </c>
    </row>
    <row r="3453" spans="1:3">
      <c r="A3453" t="s">
        <v>11658</v>
      </c>
      <c r="B3453" t="s">
        <v>11659</v>
      </c>
      <c r="C3453" t="str">
        <f t="shared" si="53"/>
        <v>MHAiluk</v>
      </c>
    </row>
    <row r="3454" spans="1:3">
      <c r="A3454" t="s">
        <v>11658</v>
      </c>
      <c r="B3454" t="s">
        <v>11660</v>
      </c>
      <c r="C3454" t="str">
        <f t="shared" si="53"/>
        <v>MHAelok</v>
      </c>
    </row>
    <row r="3455" spans="1:3">
      <c r="A3455" t="s">
        <v>11661</v>
      </c>
      <c r="B3455" t="s">
        <v>11662</v>
      </c>
      <c r="C3455" t="str">
        <f t="shared" si="53"/>
        <v>MHArno</v>
      </c>
    </row>
    <row r="3456" spans="1:3">
      <c r="A3456" t="s">
        <v>11661</v>
      </c>
      <c r="B3456" t="s">
        <v>11663</v>
      </c>
      <c r="C3456" t="str">
        <f t="shared" si="53"/>
        <v>MHArṇo</v>
      </c>
    </row>
    <row r="3457" spans="1:3">
      <c r="A3457" t="s">
        <v>11664</v>
      </c>
      <c r="B3457" t="s">
        <v>11665</v>
      </c>
      <c r="C3457" t="str">
        <f t="shared" si="53"/>
        <v>MHAur</v>
      </c>
    </row>
    <row r="3458" spans="1:3">
      <c r="A3458" t="s">
        <v>11664</v>
      </c>
      <c r="B3458" t="s">
        <v>11665</v>
      </c>
      <c r="C3458" t="str">
        <f t="shared" si="53"/>
        <v>MHAur</v>
      </c>
    </row>
    <row r="3459" spans="1:3">
      <c r="A3459" t="s">
        <v>11666</v>
      </c>
      <c r="B3459" t="s">
        <v>11667</v>
      </c>
      <c r="C3459" t="str">
        <f t="shared" ref="C3459:C3522" si="54">LEFT(A3459,2)&amp;B3459</f>
        <v>MHLikiep</v>
      </c>
    </row>
    <row r="3460" spans="1:3">
      <c r="A3460" t="s">
        <v>11666</v>
      </c>
      <c r="B3460" t="s">
        <v>11667</v>
      </c>
      <c r="C3460" t="str">
        <f t="shared" si="54"/>
        <v>MHLikiep</v>
      </c>
    </row>
    <row r="3461" spans="1:3">
      <c r="A3461" t="s">
        <v>11668</v>
      </c>
      <c r="B3461" t="s">
        <v>11669</v>
      </c>
      <c r="C3461" t="str">
        <f t="shared" si="54"/>
        <v>MHMajuro</v>
      </c>
    </row>
    <row r="3462" spans="1:3">
      <c r="A3462" t="s">
        <v>11668</v>
      </c>
      <c r="B3462" t="s">
        <v>11670</v>
      </c>
      <c r="C3462" t="str">
        <f t="shared" si="54"/>
        <v>MHMājro</v>
      </c>
    </row>
    <row r="3463" spans="1:3">
      <c r="A3463" t="s">
        <v>11671</v>
      </c>
      <c r="B3463" t="s">
        <v>11672</v>
      </c>
      <c r="C3463" t="str">
        <f t="shared" si="54"/>
        <v>MHMaloelap</v>
      </c>
    </row>
    <row r="3464" spans="1:3">
      <c r="A3464" t="s">
        <v>11671</v>
      </c>
      <c r="B3464" t="s">
        <v>11673</v>
      </c>
      <c r="C3464" t="str">
        <f t="shared" si="54"/>
        <v>MHṂaḷoeḷap</v>
      </c>
    </row>
    <row r="3465" spans="1:3">
      <c r="A3465" t="s">
        <v>11674</v>
      </c>
      <c r="B3465" t="s">
        <v>11675</v>
      </c>
      <c r="C3465" t="str">
        <f t="shared" si="54"/>
        <v>MHMejit</v>
      </c>
    </row>
    <row r="3466" spans="1:3">
      <c r="A3466" t="s">
        <v>11674</v>
      </c>
      <c r="B3466" t="s">
        <v>11676</v>
      </c>
      <c r="C3466" t="str">
        <f t="shared" si="54"/>
        <v>MHMājej</v>
      </c>
    </row>
    <row r="3467" spans="1:3">
      <c r="A3467" t="s">
        <v>11677</v>
      </c>
      <c r="B3467" t="s">
        <v>11678</v>
      </c>
      <c r="C3467" t="str">
        <f t="shared" si="54"/>
        <v>MHMili</v>
      </c>
    </row>
    <row r="3468" spans="1:3">
      <c r="A3468" t="s">
        <v>11677</v>
      </c>
      <c r="B3468" t="s">
        <v>11679</v>
      </c>
      <c r="C3468" t="str">
        <f t="shared" si="54"/>
        <v>MHMile</v>
      </c>
    </row>
    <row r="3469" spans="1:3">
      <c r="A3469" t="s">
        <v>11680</v>
      </c>
      <c r="B3469" t="s">
        <v>11681</v>
      </c>
      <c r="C3469" t="str">
        <f t="shared" si="54"/>
        <v>MHUtrik</v>
      </c>
    </row>
    <row r="3470" spans="1:3">
      <c r="A3470" t="s">
        <v>11680</v>
      </c>
      <c r="B3470" t="s">
        <v>11682</v>
      </c>
      <c r="C3470" t="str">
        <f t="shared" si="54"/>
        <v>MHUtrōk</v>
      </c>
    </row>
    <row r="3471" spans="1:3">
      <c r="A3471" t="s">
        <v>11683</v>
      </c>
      <c r="B3471" t="s">
        <v>11684</v>
      </c>
      <c r="C3471" t="str">
        <f t="shared" si="54"/>
        <v>MHWotje</v>
      </c>
    </row>
    <row r="3472" spans="1:3">
      <c r="A3472" t="s">
        <v>11683</v>
      </c>
      <c r="B3472" t="s">
        <v>11685</v>
      </c>
      <c r="C3472" t="str">
        <f t="shared" si="54"/>
        <v>MHWōjjā</v>
      </c>
    </row>
    <row r="3473" spans="1:3">
      <c r="A3473" t="s">
        <v>11686</v>
      </c>
      <c r="B3473" t="s">
        <v>11687</v>
      </c>
      <c r="C3473" t="str">
        <f t="shared" si="54"/>
        <v>MKVeles</v>
      </c>
    </row>
    <row r="3474" spans="1:3">
      <c r="A3474" t="s">
        <v>11688</v>
      </c>
      <c r="B3474" t="s">
        <v>11689</v>
      </c>
      <c r="C3474" t="str">
        <f t="shared" si="54"/>
        <v>MKGradsko</v>
      </c>
    </row>
    <row r="3475" spans="1:3">
      <c r="A3475" t="s">
        <v>11690</v>
      </c>
      <c r="B3475" t="s">
        <v>11691</v>
      </c>
      <c r="C3475" t="str">
        <f t="shared" si="54"/>
        <v>MKDemir Kapija</v>
      </c>
    </row>
    <row r="3476" spans="1:3">
      <c r="A3476" t="s">
        <v>11692</v>
      </c>
      <c r="B3476" t="s">
        <v>11693</v>
      </c>
      <c r="C3476" t="str">
        <f t="shared" si="54"/>
        <v>MKKavadarci</v>
      </c>
    </row>
    <row r="3477" spans="1:3">
      <c r="A3477" t="s">
        <v>11694</v>
      </c>
      <c r="B3477" t="s">
        <v>11695</v>
      </c>
      <c r="C3477" t="str">
        <f t="shared" si="54"/>
        <v>MKLozovo</v>
      </c>
    </row>
    <row r="3478" spans="1:3">
      <c r="A3478" t="s">
        <v>11696</v>
      </c>
      <c r="B3478" t="s">
        <v>11697</v>
      </c>
      <c r="C3478" t="str">
        <f t="shared" si="54"/>
        <v>MKNegotino</v>
      </c>
    </row>
    <row r="3479" spans="1:3">
      <c r="A3479" t="s">
        <v>11698</v>
      </c>
      <c r="B3479" t="s">
        <v>11699</v>
      </c>
      <c r="C3479" t="str">
        <f t="shared" si="54"/>
        <v>MKRosoman</v>
      </c>
    </row>
    <row r="3480" spans="1:3">
      <c r="A3480" t="s">
        <v>11700</v>
      </c>
      <c r="B3480" t="s">
        <v>11701</v>
      </c>
      <c r="C3480" t="str">
        <f t="shared" si="54"/>
        <v>MKSveti Nikole</v>
      </c>
    </row>
    <row r="3481" spans="1:3">
      <c r="A3481" t="s">
        <v>11702</v>
      </c>
      <c r="B3481" t="s">
        <v>11703</v>
      </c>
      <c r="C3481" t="str">
        <f t="shared" si="54"/>
        <v>MKČaška</v>
      </c>
    </row>
    <row r="3482" spans="1:3">
      <c r="A3482" t="s">
        <v>11704</v>
      </c>
      <c r="B3482" t="s">
        <v>11705</v>
      </c>
      <c r="C3482" t="str">
        <f t="shared" si="54"/>
        <v>MKBerovo</v>
      </c>
    </row>
    <row r="3483" spans="1:3">
      <c r="A3483" t="s">
        <v>11706</v>
      </c>
      <c r="B3483" t="s">
        <v>11707</v>
      </c>
      <c r="C3483" t="str">
        <f t="shared" si="54"/>
        <v>MKVinica</v>
      </c>
    </row>
    <row r="3484" spans="1:3">
      <c r="A3484" t="s">
        <v>11708</v>
      </c>
      <c r="B3484" t="s">
        <v>11709</v>
      </c>
      <c r="C3484" t="str">
        <f t="shared" si="54"/>
        <v>MKDelčevo</v>
      </c>
    </row>
    <row r="3485" spans="1:3">
      <c r="A3485" t="s">
        <v>11710</v>
      </c>
      <c r="B3485" t="s">
        <v>11711</v>
      </c>
      <c r="C3485" t="str">
        <f t="shared" si="54"/>
        <v>MKZrnovci</v>
      </c>
    </row>
    <row r="3486" spans="1:3">
      <c r="A3486" t="s">
        <v>11712</v>
      </c>
      <c r="B3486" t="s">
        <v>11713</v>
      </c>
      <c r="C3486" t="str">
        <f t="shared" si="54"/>
        <v>MKKarbinci</v>
      </c>
    </row>
    <row r="3487" spans="1:3">
      <c r="A3487" t="s">
        <v>11714</v>
      </c>
      <c r="B3487" t="s">
        <v>11715</v>
      </c>
      <c r="C3487" t="str">
        <f t="shared" si="54"/>
        <v>MKKočani</v>
      </c>
    </row>
    <row r="3488" spans="1:3">
      <c r="A3488" t="s">
        <v>11716</v>
      </c>
      <c r="B3488" t="s">
        <v>11717</v>
      </c>
      <c r="C3488" t="str">
        <f t="shared" si="54"/>
        <v>MKMakedonska Kamenica</v>
      </c>
    </row>
    <row r="3489" spans="1:3">
      <c r="A3489" t="s">
        <v>11718</v>
      </c>
      <c r="B3489" t="s">
        <v>11719</v>
      </c>
      <c r="C3489" t="str">
        <f t="shared" si="54"/>
        <v>MKPehčevo</v>
      </c>
    </row>
    <row r="3490" spans="1:3">
      <c r="A3490" t="s">
        <v>11720</v>
      </c>
      <c r="B3490" t="s">
        <v>11721</v>
      </c>
      <c r="C3490" t="str">
        <f t="shared" si="54"/>
        <v>MKProbištip</v>
      </c>
    </row>
    <row r="3491" spans="1:3">
      <c r="A3491" t="s">
        <v>11722</v>
      </c>
      <c r="B3491" t="s">
        <v>11723</v>
      </c>
      <c r="C3491" t="str">
        <f t="shared" si="54"/>
        <v>MKČešinovo-Obleševo</v>
      </c>
    </row>
    <row r="3492" spans="1:3">
      <c r="A3492" t="s">
        <v>11724</v>
      </c>
      <c r="B3492" t="s">
        <v>11725</v>
      </c>
      <c r="C3492" t="str">
        <f t="shared" si="54"/>
        <v>MKŠtip</v>
      </c>
    </row>
    <row r="3493" spans="1:3">
      <c r="A3493" t="s">
        <v>11726</v>
      </c>
      <c r="B3493" t="s">
        <v>11727</v>
      </c>
      <c r="C3493" t="str">
        <f t="shared" si="54"/>
        <v>MKVevčani</v>
      </c>
    </row>
    <row r="3494" spans="1:3">
      <c r="A3494" t="s">
        <v>11728</v>
      </c>
      <c r="B3494" t="s">
        <v>11729</v>
      </c>
      <c r="C3494" t="str">
        <f t="shared" si="54"/>
        <v>MKDebar</v>
      </c>
    </row>
    <row r="3495" spans="1:3">
      <c r="A3495" t="s">
        <v>11730</v>
      </c>
      <c r="B3495" t="s">
        <v>11731</v>
      </c>
      <c r="C3495" t="str">
        <f t="shared" si="54"/>
        <v>MKDebrca</v>
      </c>
    </row>
    <row r="3496" spans="1:3">
      <c r="A3496" t="s">
        <v>11732</v>
      </c>
      <c r="B3496" t="s">
        <v>11733</v>
      </c>
      <c r="C3496" t="str">
        <f t="shared" si="54"/>
        <v>MKKičevo</v>
      </c>
    </row>
    <row r="3497" spans="1:3">
      <c r="A3497" t="s">
        <v>11734</v>
      </c>
      <c r="B3497" t="s">
        <v>11735</v>
      </c>
      <c r="C3497" t="str">
        <f t="shared" si="54"/>
        <v>MKMakedonski Brod</v>
      </c>
    </row>
    <row r="3498" spans="1:3">
      <c r="A3498" t="s">
        <v>11736</v>
      </c>
      <c r="B3498" t="s">
        <v>11737</v>
      </c>
      <c r="C3498" t="str">
        <f t="shared" si="54"/>
        <v>MKOhrid</v>
      </c>
    </row>
    <row r="3499" spans="1:3">
      <c r="A3499" t="s">
        <v>11738</v>
      </c>
      <c r="B3499" t="s">
        <v>11739</v>
      </c>
      <c r="C3499" t="str">
        <f t="shared" si="54"/>
        <v>MKPlasnica</v>
      </c>
    </row>
    <row r="3500" spans="1:3">
      <c r="A3500" t="s">
        <v>11740</v>
      </c>
      <c r="B3500" t="s">
        <v>11741</v>
      </c>
      <c r="C3500" t="str">
        <f t="shared" si="54"/>
        <v>MKStruga</v>
      </c>
    </row>
    <row r="3501" spans="1:3">
      <c r="A3501" t="s">
        <v>11742</v>
      </c>
      <c r="B3501" t="s">
        <v>11743</v>
      </c>
      <c r="C3501" t="str">
        <f t="shared" si="54"/>
        <v>MKCentar Župa</v>
      </c>
    </row>
    <row r="3502" spans="1:3">
      <c r="A3502" t="s">
        <v>11744</v>
      </c>
      <c r="B3502" t="s">
        <v>11745</v>
      </c>
      <c r="C3502" t="str">
        <f t="shared" si="54"/>
        <v>MKBogdanci</v>
      </c>
    </row>
    <row r="3503" spans="1:3">
      <c r="A3503" t="s">
        <v>11746</v>
      </c>
      <c r="B3503" t="s">
        <v>11747</v>
      </c>
      <c r="C3503" t="str">
        <f t="shared" si="54"/>
        <v>MKBosilovo</v>
      </c>
    </row>
    <row r="3504" spans="1:3">
      <c r="A3504" t="s">
        <v>11748</v>
      </c>
      <c r="B3504" t="s">
        <v>11749</v>
      </c>
      <c r="C3504" t="str">
        <f t="shared" si="54"/>
        <v>MKValandovo</v>
      </c>
    </row>
    <row r="3505" spans="1:3">
      <c r="A3505" t="s">
        <v>11750</v>
      </c>
      <c r="B3505" t="s">
        <v>11751</v>
      </c>
      <c r="C3505" t="str">
        <f t="shared" si="54"/>
        <v>MKVasilevo</v>
      </c>
    </row>
    <row r="3506" spans="1:3">
      <c r="A3506" t="s">
        <v>11752</v>
      </c>
      <c r="B3506" t="s">
        <v>11753</v>
      </c>
      <c r="C3506" t="str">
        <f t="shared" si="54"/>
        <v>MKGevgelija</v>
      </c>
    </row>
    <row r="3507" spans="1:3">
      <c r="A3507" t="s">
        <v>11754</v>
      </c>
      <c r="B3507" t="s">
        <v>11755</v>
      </c>
      <c r="C3507" t="str">
        <f t="shared" si="54"/>
        <v>MKDojran</v>
      </c>
    </row>
    <row r="3508" spans="1:3">
      <c r="A3508" t="s">
        <v>11756</v>
      </c>
      <c r="B3508" t="s">
        <v>11757</v>
      </c>
      <c r="C3508" t="str">
        <f t="shared" si="54"/>
        <v>MKKonče</v>
      </c>
    </row>
    <row r="3509" spans="1:3">
      <c r="A3509" t="s">
        <v>11758</v>
      </c>
      <c r="B3509" t="s">
        <v>11759</v>
      </c>
      <c r="C3509" t="str">
        <f t="shared" si="54"/>
        <v>MKNovo Selo</v>
      </c>
    </row>
    <row r="3510" spans="1:3">
      <c r="A3510" t="s">
        <v>11760</v>
      </c>
      <c r="B3510" t="s">
        <v>11761</v>
      </c>
      <c r="C3510" t="str">
        <f t="shared" si="54"/>
        <v>MKRadoviš</v>
      </c>
    </row>
    <row r="3511" spans="1:3">
      <c r="A3511" t="s">
        <v>11762</v>
      </c>
      <c r="B3511" t="s">
        <v>11763</v>
      </c>
      <c r="C3511" t="str">
        <f t="shared" si="54"/>
        <v>MKStrumica</v>
      </c>
    </row>
    <row r="3512" spans="1:3">
      <c r="A3512" t="s">
        <v>11764</v>
      </c>
      <c r="B3512" t="s">
        <v>11765</v>
      </c>
      <c r="C3512" t="str">
        <f t="shared" si="54"/>
        <v>MKBitola</v>
      </c>
    </row>
    <row r="3513" spans="1:3">
      <c r="A3513" t="s">
        <v>11766</v>
      </c>
      <c r="B3513" t="s">
        <v>11767</v>
      </c>
      <c r="C3513" t="str">
        <f t="shared" si="54"/>
        <v>MKDemir Hisar</v>
      </c>
    </row>
    <row r="3514" spans="1:3">
      <c r="A3514" t="s">
        <v>11768</v>
      </c>
      <c r="B3514" t="s">
        <v>11769</v>
      </c>
      <c r="C3514" t="str">
        <f t="shared" si="54"/>
        <v>MKDolneni</v>
      </c>
    </row>
    <row r="3515" spans="1:3">
      <c r="A3515" t="s">
        <v>11770</v>
      </c>
      <c r="B3515" t="s">
        <v>11771</v>
      </c>
      <c r="C3515" t="str">
        <f t="shared" si="54"/>
        <v>MKKrivogaštani</v>
      </c>
    </row>
    <row r="3516" spans="1:3">
      <c r="A3516" t="s">
        <v>11772</v>
      </c>
      <c r="B3516" t="s">
        <v>11773</v>
      </c>
      <c r="C3516" t="str">
        <f t="shared" si="54"/>
        <v>MKKruševo</v>
      </c>
    </row>
    <row r="3517" spans="1:3">
      <c r="A3517" t="s">
        <v>11774</v>
      </c>
      <c r="B3517" t="s">
        <v>11775</v>
      </c>
      <c r="C3517" t="str">
        <f t="shared" si="54"/>
        <v>MKMogila</v>
      </c>
    </row>
    <row r="3518" spans="1:3">
      <c r="A3518" t="s">
        <v>11776</v>
      </c>
      <c r="B3518" t="s">
        <v>11777</v>
      </c>
      <c r="C3518" t="str">
        <f t="shared" si="54"/>
        <v>MKNovaci</v>
      </c>
    </row>
    <row r="3519" spans="1:3">
      <c r="A3519" t="s">
        <v>11778</v>
      </c>
      <c r="B3519" t="s">
        <v>11779</v>
      </c>
      <c r="C3519" t="str">
        <f t="shared" si="54"/>
        <v>MKPrilep</v>
      </c>
    </row>
    <row r="3520" spans="1:3">
      <c r="A3520" t="s">
        <v>11780</v>
      </c>
      <c r="B3520" t="s">
        <v>11781</v>
      </c>
      <c r="C3520" t="str">
        <f t="shared" si="54"/>
        <v>MKResen</v>
      </c>
    </row>
    <row r="3521" spans="1:3">
      <c r="A3521" t="s">
        <v>11782</v>
      </c>
      <c r="B3521" t="s">
        <v>11783</v>
      </c>
      <c r="C3521" t="str">
        <f t="shared" si="54"/>
        <v>MKBogovinje</v>
      </c>
    </row>
    <row r="3522" spans="1:3">
      <c r="A3522" t="s">
        <v>11784</v>
      </c>
      <c r="B3522" t="s">
        <v>11785</v>
      </c>
      <c r="C3522" t="str">
        <f t="shared" si="54"/>
        <v>MKBrvenica</v>
      </c>
    </row>
    <row r="3523" spans="1:3">
      <c r="A3523" t="s">
        <v>11786</v>
      </c>
      <c r="B3523" t="s">
        <v>11787</v>
      </c>
      <c r="C3523" t="str">
        <f t="shared" ref="C3523:C3586" si="55">LEFT(A3523,2)&amp;B3523</f>
        <v>MKVrapčište</v>
      </c>
    </row>
    <row r="3524" spans="1:3">
      <c r="A3524" t="s">
        <v>11788</v>
      </c>
      <c r="B3524" t="s">
        <v>11789</v>
      </c>
      <c r="C3524" t="str">
        <f t="shared" si="55"/>
        <v>MKGostivar</v>
      </c>
    </row>
    <row r="3525" spans="1:3">
      <c r="A3525" t="s">
        <v>11790</v>
      </c>
      <c r="B3525" t="s">
        <v>11791</v>
      </c>
      <c r="C3525" t="str">
        <f t="shared" si="55"/>
        <v>MKŽelino</v>
      </c>
    </row>
    <row r="3526" spans="1:3">
      <c r="A3526" t="s">
        <v>11792</v>
      </c>
      <c r="B3526" t="s">
        <v>11793</v>
      </c>
      <c r="C3526" t="str">
        <f t="shared" si="55"/>
        <v>MKJegunovce</v>
      </c>
    </row>
    <row r="3527" spans="1:3">
      <c r="A3527" t="s">
        <v>11794</v>
      </c>
      <c r="B3527" t="s">
        <v>11795</v>
      </c>
      <c r="C3527" t="str">
        <f t="shared" si="55"/>
        <v>MKMavrovo i Rostuše</v>
      </c>
    </row>
    <row r="3528" spans="1:3">
      <c r="A3528" t="s">
        <v>11796</v>
      </c>
      <c r="B3528" t="s">
        <v>11797</v>
      </c>
      <c r="C3528" t="str">
        <f t="shared" si="55"/>
        <v>MKTearce</v>
      </c>
    </row>
    <row r="3529" spans="1:3">
      <c r="A3529" t="s">
        <v>11798</v>
      </c>
      <c r="B3529" t="s">
        <v>11799</v>
      </c>
      <c r="C3529" t="str">
        <f t="shared" si="55"/>
        <v>MKTetovo</v>
      </c>
    </row>
    <row r="3530" spans="1:3">
      <c r="A3530" t="s">
        <v>11800</v>
      </c>
      <c r="B3530" t="s">
        <v>11801</v>
      </c>
      <c r="C3530" t="str">
        <f t="shared" si="55"/>
        <v>MKKratovo</v>
      </c>
    </row>
    <row r="3531" spans="1:3">
      <c r="A3531" t="s">
        <v>11802</v>
      </c>
      <c r="B3531" t="s">
        <v>11803</v>
      </c>
      <c r="C3531" t="str">
        <f t="shared" si="55"/>
        <v>MKKriva Palanka</v>
      </c>
    </row>
    <row r="3532" spans="1:3">
      <c r="A3532" t="s">
        <v>11804</v>
      </c>
      <c r="B3532" t="s">
        <v>11805</v>
      </c>
      <c r="C3532" t="str">
        <f t="shared" si="55"/>
        <v>MKKumanovo</v>
      </c>
    </row>
    <row r="3533" spans="1:3">
      <c r="A3533" t="s">
        <v>11806</v>
      </c>
      <c r="B3533" t="s">
        <v>11807</v>
      </c>
      <c r="C3533" t="str">
        <f t="shared" si="55"/>
        <v>MKLipkovo</v>
      </c>
    </row>
    <row r="3534" spans="1:3">
      <c r="A3534" t="s">
        <v>11808</v>
      </c>
      <c r="B3534" t="s">
        <v>11809</v>
      </c>
      <c r="C3534" t="str">
        <f t="shared" si="55"/>
        <v>MKRankovce</v>
      </c>
    </row>
    <row r="3535" spans="1:3">
      <c r="A3535" t="s">
        <v>11810</v>
      </c>
      <c r="B3535" t="s">
        <v>11811</v>
      </c>
      <c r="C3535" t="str">
        <f t="shared" si="55"/>
        <v>MKStaro Nagoričane</v>
      </c>
    </row>
    <row r="3536" spans="1:3">
      <c r="A3536" t="s">
        <v>11812</v>
      </c>
      <c r="B3536" t="s">
        <v>11813</v>
      </c>
      <c r="C3536" t="str">
        <f t="shared" si="55"/>
        <v>MKAerodrom †</v>
      </c>
    </row>
    <row r="3537" spans="1:3">
      <c r="A3537" t="s">
        <v>11814</v>
      </c>
      <c r="B3537" t="s">
        <v>11815</v>
      </c>
      <c r="C3537" t="str">
        <f t="shared" si="55"/>
        <v>MKAračinovo</v>
      </c>
    </row>
    <row r="3538" spans="1:3">
      <c r="A3538" t="s">
        <v>11816</v>
      </c>
      <c r="B3538" t="s">
        <v>11817</v>
      </c>
      <c r="C3538" t="str">
        <f t="shared" si="55"/>
        <v>MKButel †</v>
      </c>
    </row>
    <row r="3539" spans="1:3">
      <c r="A3539" t="s">
        <v>11818</v>
      </c>
      <c r="B3539" t="s">
        <v>11819</v>
      </c>
      <c r="C3539" t="str">
        <f t="shared" si="55"/>
        <v>MKGazi Baba †</v>
      </c>
    </row>
    <row r="3540" spans="1:3">
      <c r="A3540" t="s">
        <v>11820</v>
      </c>
      <c r="B3540" t="s">
        <v>11821</v>
      </c>
      <c r="C3540" t="str">
        <f t="shared" si="55"/>
        <v>MKGjorče Petrov †</v>
      </c>
    </row>
    <row r="3541" spans="1:3">
      <c r="A3541" t="s">
        <v>11822</v>
      </c>
      <c r="B3541" t="s">
        <v>11823</v>
      </c>
      <c r="C3541" t="str">
        <f t="shared" si="55"/>
        <v>MKZelenikovo</v>
      </c>
    </row>
    <row r="3542" spans="1:3">
      <c r="A3542" t="s">
        <v>11824</v>
      </c>
      <c r="B3542" t="s">
        <v>11825</v>
      </c>
      <c r="C3542" t="str">
        <f t="shared" si="55"/>
        <v>MKIlinden</v>
      </c>
    </row>
    <row r="3543" spans="1:3">
      <c r="A3543" t="s">
        <v>11826</v>
      </c>
      <c r="B3543" t="s">
        <v>11827</v>
      </c>
      <c r="C3543" t="str">
        <f t="shared" si="55"/>
        <v>MKKarpoš †</v>
      </c>
    </row>
    <row r="3544" spans="1:3">
      <c r="A3544" t="s">
        <v>11828</v>
      </c>
      <c r="B3544" t="s">
        <v>11829</v>
      </c>
      <c r="C3544" t="str">
        <f t="shared" si="55"/>
        <v>MKKisela Voda †</v>
      </c>
    </row>
    <row r="3545" spans="1:3">
      <c r="A3545" t="s">
        <v>11830</v>
      </c>
      <c r="B3545" t="s">
        <v>11831</v>
      </c>
      <c r="C3545" t="str">
        <f t="shared" si="55"/>
        <v>MKPetrovec</v>
      </c>
    </row>
    <row r="3546" spans="1:3">
      <c r="A3546" t="s">
        <v>11832</v>
      </c>
      <c r="B3546" t="s">
        <v>11833</v>
      </c>
      <c r="C3546" t="str">
        <f t="shared" si="55"/>
        <v>MKSaraj †</v>
      </c>
    </row>
    <row r="3547" spans="1:3">
      <c r="A3547" t="s">
        <v>11834</v>
      </c>
      <c r="B3547" t="s">
        <v>11835</v>
      </c>
      <c r="C3547" t="str">
        <f t="shared" si="55"/>
        <v>MKSopište</v>
      </c>
    </row>
    <row r="3548" spans="1:3">
      <c r="A3548" t="s">
        <v>11836</v>
      </c>
      <c r="B3548" t="s">
        <v>11837</v>
      </c>
      <c r="C3548" t="str">
        <f t="shared" si="55"/>
        <v>MKStudeničani</v>
      </c>
    </row>
    <row r="3549" spans="1:3">
      <c r="A3549" t="s">
        <v>11838</v>
      </c>
      <c r="B3549" t="s">
        <v>11839</v>
      </c>
      <c r="C3549" t="str">
        <f t="shared" si="55"/>
        <v>MKCentar †</v>
      </c>
    </row>
    <row r="3550" spans="1:3">
      <c r="A3550" t="s">
        <v>11840</v>
      </c>
      <c r="B3550" t="s">
        <v>11841</v>
      </c>
      <c r="C3550" t="str">
        <f t="shared" si="55"/>
        <v>MKČair †</v>
      </c>
    </row>
    <row r="3551" spans="1:3">
      <c r="A3551" t="s">
        <v>11842</v>
      </c>
      <c r="B3551" t="s">
        <v>11843</v>
      </c>
      <c r="C3551" t="str">
        <f t="shared" si="55"/>
        <v>MKČučer-Sandevo</v>
      </c>
    </row>
    <row r="3552" spans="1:3">
      <c r="A3552" t="s">
        <v>11844</v>
      </c>
      <c r="B3552" t="s">
        <v>11845</v>
      </c>
      <c r="C3552" t="str">
        <f t="shared" si="55"/>
        <v>MKŠuto Orizari †</v>
      </c>
    </row>
    <row r="3553" spans="1:3">
      <c r="A3553" t="s">
        <v>11846</v>
      </c>
      <c r="B3553" t="s">
        <v>11847</v>
      </c>
      <c r="C3553" t="str">
        <f t="shared" si="55"/>
        <v>MLKayes</v>
      </c>
    </row>
    <row r="3554" spans="1:3">
      <c r="A3554" t="s">
        <v>11848</v>
      </c>
      <c r="B3554" t="s">
        <v>11849</v>
      </c>
      <c r="C3554" t="str">
        <f t="shared" si="55"/>
        <v>MLTaoudénit</v>
      </c>
    </row>
    <row r="3555" spans="1:3">
      <c r="A3555" t="s">
        <v>11850</v>
      </c>
      <c r="B3555" t="s">
        <v>11851</v>
      </c>
      <c r="C3555" t="str">
        <f t="shared" si="55"/>
        <v>MLKoulikoro</v>
      </c>
    </row>
    <row r="3556" spans="1:3">
      <c r="A3556" t="s">
        <v>11852</v>
      </c>
      <c r="B3556" t="s">
        <v>11853</v>
      </c>
      <c r="C3556" t="str">
        <f t="shared" si="55"/>
        <v>MLSikasso</v>
      </c>
    </row>
    <row r="3557" spans="1:3">
      <c r="A3557" t="s">
        <v>11854</v>
      </c>
      <c r="B3557" t="s">
        <v>11855</v>
      </c>
      <c r="C3557" t="str">
        <f t="shared" si="55"/>
        <v>MLSégou</v>
      </c>
    </row>
    <row r="3558" spans="1:3">
      <c r="A3558" t="s">
        <v>11856</v>
      </c>
      <c r="B3558" t="s">
        <v>11857</v>
      </c>
      <c r="C3558" t="str">
        <f t="shared" si="55"/>
        <v>MLMopti</v>
      </c>
    </row>
    <row r="3559" spans="1:3">
      <c r="A3559" t="s">
        <v>11858</v>
      </c>
      <c r="B3559" t="s">
        <v>11859</v>
      </c>
      <c r="C3559" t="str">
        <f t="shared" si="55"/>
        <v>MLTombouctou</v>
      </c>
    </row>
    <row r="3560" spans="1:3">
      <c r="A3560" t="s">
        <v>11860</v>
      </c>
      <c r="B3560" t="s">
        <v>11861</v>
      </c>
      <c r="C3560" t="str">
        <f t="shared" si="55"/>
        <v>MLGao</v>
      </c>
    </row>
    <row r="3561" spans="1:3">
      <c r="A3561" t="s">
        <v>11862</v>
      </c>
      <c r="B3561" t="s">
        <v>11863</v>
      </c>
      <c r="C3561" t="str">
        <f t="shared" si="55"/>
        <v>MLKidal</v>
      </c>
    </row>
    <row r="3562" spans="1:3">
      <c r="A3562" t="s">
        <v>11864</v>
      </c>
      <c r="B3562" t="s">
        <v>11865</v>
      </c>
      <c r="C3562" t="str">
        <f t="shared" si="55"/>
        <v>MLMénaka</v>
      </c>
    </row>
    <row r="3563" spans="1:3">
      <c r="A3563" t="s">
        <v>11866</v>
      </c>
      <c r="B3563" t="s">
        <v>11867</v>
      </c>
      <c r="C3563" t="str">
        <f t="shared" si="55"/>
        <v>MLBamako</v>
      </c>
    </row>
    <row r="3564" spans="1:3">
      <c r="A3564" t="s">
        <v>11868</v>
      </c>
      <c r="B3564" t="s">
        <v>11869</v>
      </c>
      <c r="C3564" t="str">
        <f t="shared" si="55"/>
        <v>MMSagaing</v>
      </c>
    </row>
    <row r="3565" spans="1:3">
      <c r="A3565" t="s">
        <v>11870</v>
      </c>
      <c r="B3565" t="s">
        <v>11871</v>
      </c>
      <c r="C3565" t="str">
        <f t="shared" si="55"/>
        <v>MMBago</v>
      </c>
    </row>
    <row r="3566" spans="1:3">
      <c r="A3566" t="s">
        <v>11872</v>
      </c>
      <c r="B3566" t="s">
        <v>11873</v>
      </c>
      <c r="C3566" t="str">
        <f t="shared" si="55"/>
        <v>MMMagway</v>
      </c>
    </row>
    <row r="3567" spans="1:3">
      <c r="A3567" t="s">
        <v>11874</v>
      </c>
      <c r="B3567" t="s">
        <v>11875</v>
      </c>
      <c r="C3567" t="str">
        <f t="shared" si="55"/>
        <v>MMMandalay</v>
      </c>
    </row>
    <row r="3568" spans="1:3">
      <c r="A3568" t="s">
        <v>11876</v>
      </c>
      <c r="B3568" t="s">
        <v>11877</v>
      </c>
      <c r="C3568" t="str">
        <f t="shared" si="55"/>
        <v>MMTanintharyi</v>
      </c>
    </row>
    <row r="3569" spans="1:3">
      <c r="A3569" t="s">
        <v>11878</v>
      </c>
      <c r="B3569" t="s">
        <v>1752</v>
      </c>
      <c r="C3569" t="str">
        <f t="shared" si="55"/>
        <v>MMYangon</v>
      </c>
    </row>
    <row r="3570" spans="1:3">
      <c r="A3570" t="s">
        <v>11879</v>
      </c>
      <c r="B3570" t="s">
        <v>11880</v>
      </c>
      <c r="C3570" t="str">
        <f t="shared" si="55"/>
        <v>MMAyeyarwady</v>
      </c>
    </row>
    <row r="3571" spans="1:3">
      <c r="A3571" t="s">
        <v>11881</v>
      </c>
      <c r="B3571" t="s">
        <v>11882</v>
      </c>
      <c r="C3571" t="str">
        <f t="shared" si="55"/>
        <v>MMKachin</v>
      </c>
    </row>
    <row r="3572" spans="1:3">
      <c r="A3572" t="s">
        <v>11883</v>
      </c>
      <c r="B3572" t="s">
        <v>11884</v>
      </c>
      <c r="C3572" t="str">
        <f t="shared" si="55"/>
        <v>MMKayah</v>
      </c>
    </row>
    <row r="3573" spans="1:3">
      <c r="A3573" t="s">
        <v>11885</v>
      </c>
      <c r="B3573" t="s">
        <v>11886</v>
      </c>
      <c r="C3573" t="str">
        <f t="shared" si="55"/>
        <v>MMKayin</v>
      </c>
    </row>
    <row r="3574" spans="1:3">
      <c r="A3574" t="s">
        <v>11887</v>
      </c>
      <c r="B3574" t="s">
        <v>11888</v>
      </c>
      <c r="C3574" t="str">
        <f t="shared" si="55"/>
        <v>MMChin</v>
      </c>
    </row>
    <row r="3575" spans="1:3">
      <c r="A3575" t="s">
        <v>11889</v>
      </c>
      <c r="B3575" t="s">
        <v>11890</v>
      </c>
      <c r="C3575" t="str">
        <f t="shared" si="55"/>
        <v>MMMon</v>
      </c>
    </row>
    <row r="3576" spans="1:3">
      <c r="A3576" t="s">
        <v>11891</v>
      </c>
      <c r="B3576" t="s">
        <v>11892</v>
      </c>
      <c r="C3576" t="str">
        <f t="shared" si="55"/>
        <v>MMRakhine</v>
      </c>
    </row>
    <row r="3577" spans="1:3">
      <c r="A3577" t="s">
        <v>11893</v>
      </c>
      <c r="B3577" t="s">
        <v>11894</v>
      </c>
      <c r="C3577" t="str">
        <f t="shared" si="55"/>
        <v>MMShan</v>
      </c>
    </row>
    <row r="3578" spans="1:3">
      <c r="A3578" t="s">
        <v>11895</v>
      </c>
      <c r="B3578" t="s">
        <v>11896</v>
      </c>
      <c r="C3578" t="str">
        <f t="shared" si="55"/>
        <v>MMNay Pyi Taw</v>
      </c>
    </row>
    <row r="3579" spans="1:3">
      <c r="A3579" t="s">
        <v>11897</v>
      </c>
      <c r="B3579" t="s">
        <v>11898</v>
      </c>
      <c r="C3579" t="str">
        <f t="shared" si="55"/>
        <v>MNOrhon</v>
      </c>
    </row>
    <row r="3580" spans="1:3">
      <c r="A3580" t="s">
        <v>11899</v>
      </c>
      <c r="B3580" t="s">
        <v>11900</v>
      </c>
      <c r="C3580" t="str">
        <f t="shared" si="55"/>
        <v>MNDarhan uul</v>
      </c>
    </row>
    <row r="3581" spans="1:3">
      <c r="A3581" t="s">
        <v>11901</v>
      </c>
      <c r="B3581" t="s">
        <v>11902</v>
      </c>
      <c r="C3581" t="str">
        <f t="shared" si="55"/>
        <v>MNHentiy</v>
      </c>
    </row>
    <row r="3582" spans="1:3">
      <c r="A3582" t="s">
        <v>11903</v>
      </c>
      <c r="B3582" t="s">
        <v>11904</v>
      </c>
      <c r="C3582" t="str">
        <f t="shared" si="55"/>
        <v>MNHövsgöl</v>
      </c>
    </row>
    <row r="3583" spans="1:3">
      <c r="A3583" t="s">
        <v>11905</v>
      </c>
      <c r="B3583" t="s">
        <v>11906</v>
      </c>
      <c r="C3583" t="str">
        <f t="shared" si="55"/>
        <v>MNHovd</v>
      </c>
    </row>
    <row r="3584" spans="1:3">
      <c r="A3584" t="s">
        <v>11907</v>
      </c>
      <c r="B3584" t="s">
        <v>11908</v>
      </c>
      <c r="C3584" t="str">
        <f t="shared" si="55"/>
        <v>MNUvs</v>
      </c>
    </row>
    <row r="3585" spans="1:3">
      <c r="A3585" t="s">
        <v>11909</v>
      </c>
      <c r="B3585" t="s">
        <v>11910</v>
      </c>
      <c r="C3585" t="str">
        <f t="shared" si="55"/>
        <v>MNTöv</v>
      </c>
    </row>
    <row r="3586" spans="1:3">
      <c r="A3586" t="s">
        <v>11911</v>
      </c>
      <c r="B3586" t="s">
        <v>11912</v>
      </c>
      <c r="C3586" t="str">
        <f t="shared" si="55"/>
        <v>MNSelenge</v>
      </c>
    </row>
    <row r="3587" spans="1:3">
      <c r="A3587" t="s">
        <v>11913</v>
      </c>
      <c r="B3587" t="s">
        <v>11914</v>
      </c>
      <c r="C3587" t="str">
        <f t="shared" ref="C3587:C3650" si="56">LEFT(A3587,2)&amp;B3587</f>
        <v>MNSühbaatar</v>
      </c>
    </row>
    <row r="3588" spans="1:3">
      <c r="A3588" t="s">
        <v>11915</v>
      </c>
      <c r="B3588" t="s">
        <v>11916</v>
      </c>
      <c r="C3588" t="str">
        <f t="shared" si="56"/>
        <v>MNÖmnögovĭ</v>
      </c>
    </row>
    <row r="3589" spans="1:3">
      <c r="A3589" t="s">
        <v>11917</v>
      </c>
      <c r="B3589" t="s">
        <v>11918</v>
      </c>
      <c r="C3589" t="str">
        <f t="shared" si="56"/>
        <v>MNÖvörhangay</v>
      </c>
    </row>
    <row r="3590" spans="1:3">
      <c r="A3590" t="s">
        <v>11919</v>
      </c>
      <c r="B3590" t="s">
        <v>11920</v>
      </c>
      <c r="C3590" t="str">
        <f t="shared" si="56"/>
        <v>MNDzavhan</v>
      </c>
    </row>
    <row r="3591" spans="1:3">
      <c r="A3591" t="s">
        <v>11921</v>
      </c>
      <c r="B3591" t="s">
        <v>11922</v>
      </c>
      <c r="C3591" t="str">
        <f t="shared" si="56"/>
        <v>MNDundgovĭ</v>
      </c>
    </row>
    <row r="3592" spans="1:3">
      <c r="A3592" t="s">
        <v>11923</v>
      </c>
      <c r="B3592" t="s">
        <v>11924</v>
      </c>
      <c r="C3592" t="str">
        <f t="shared" si="56"/>
        <v>MNDornod</v>
      </c>
    </row>
    <row r="3593" spans="1:3">
      <c r="A3593" t="s">
        <v>11925</v>
      </c>
      <c r="B3593" t="s">
        <v>11926</v>
      </c>
      <c r="C3593" t="str">
        <f t="shared" si="56"/>
        <v>MNDornogovĭ</v>
      </c>
    </row>
    <row r="3594" spans="1:3">
      <c r="A3594" t="s">
        <v>11927</v>
      </c>
      <c r="B3594" t="s">
        <v>11928</v>
      </c>
      <c r="C3594" t="str">
        <f t="shared" si="56"/>
        <v>MNGovĭ-Sümber</v>
      </c>
    </row>
    <row r="3595" spans="1:3">
      <c r="A3595" t="s">
        <v>11929</v>
      </c>
      <c r="B3595" t="s">
        <v>11930</v>
      </c>
      <c r="C3595" t="str">
        <f t="shared" si="56"/>
        <v>MNGovĭ-Altay</v>
      </c>
    </row>
    <row r="3596" spans="1:3">
      <c r="A3596" t="s">
        <v>11931</v>
      </c>
      <c r="B3596" t="s">
        <v>11932</v>
      </c>
      <c r="C3596" t="str">
        <f t="shared" si="56"/>
        <v>MNBulgan</v>
      </c>
    </row>
    <row r="3597" spans="1:3">
      <c r="A3597" t="s">
        <v>11933</v>
      </c>
      <c r="B3597" t="s">
        <v>11934</v>
      </c>
      <c r="C3597" t="str">
        <f t="shared" si="56"/>
        <v>MNBayanhongor</v>
      </c>
    </row>
    <row r="3598" spans="1:3">
      <c r="A3598" t="s">
        <v>11935</v>
      </c>
      <c r="B3598" t="s">
        <v>11936</v>
      </c>
      <c r="C3598" t="str">
        <f t="shared" si="56"/>
        <v>MNBayan-Ölgiy</v>
      </c>
    </row>
    <row r="3599" spans="1:3">
      <c r="A3599" t="s">
        <v>11937</v>
      </c>
      <c r="B3599" t="s">
        <v>11938</v>
      </c>
      <c r="C3599" t="str">
        <f t="shared" si="56"/>
        <v>MNArhangay</v>
      </c>
    </row>
    <row r="3600" spans="1:3">
      <c r="A3600" t="s">
        <v>11939</v>
      </c>
      <c r="B3600" t="s">
        <v>11940</v>
      </c>
      <c r="C3600" t="str">
        <f t="shared" si="56"/>
        <v>MNUlaanbaatar</v>
      </c>
    </row>
    <row r="3601" spans="1:3">
      <c r="A3601" t="s">
        <v>11941</v>
      </c>
      <c r="B3601" t="s">
        <v>11942</v>
      </c>
      <c r="C3601" t="str">
        <f t="shared" si="56"/>
        <v>MRHodh ech Chargui</v>
      </c>
    </row>
    <row r="3602" spans="1:3">
      <c r="A3602" t="s">
        <v>11943</v>
      </c>
      <c r="B3602" t="s">
        <v>11944</v>
      </c>
      <c r="C3602" t="str">
        <f t="shared" si="56"/>
        <v>MRHodh el Gharbi</v>
      </c>
    </row>
    <row r="3603" spans="1:3">
      <c r="A3603" t="s">
        <v>11945</v>
      </c>
      <c r="B3603" t="s">
        <v>11946</v>
      </c>
      <c r="C3603" t="str">
        <f t="shared" si="56"/>
        <v>MRAssaba</v>
      </c>
    </row>
    <row r="3604" spans="1:3">
      <c r="A3604" t="s">
        <v>11947</v>
      </c>
      <c r="B3604" t="s">
        <v>11948</v>
      </c>
      <c r="C3604" t="str">
        <f t="shared" si="56"/>
        <v>MRGorgol</v>
      </c>
    </row>
    <row r="3605" spans="1:3">
      <c r="A3605" t="s">
        <v>11949</v>
      </c>
      <c r="B3605" t="s">
        <v>11950</v>
      </c>
      <c r="C3605" t="str">
        <f t="shared" si="56"/>
        <v>MRBrakna</v>
      </c>
    </row>
    <row r="3606" spans="1:3">
      <c r="A3606" t="s">
        <v>11951</v>
      </c>
      <c r="B3606" t="s">
        <v>11952</v>
      </c>
      <c r="C3606" t="str">
        <f t="shared" si="56"/>
        <v>MRTrarza</v>
      </c>
    </row>
    <row r="3607" spans="1:3">
      <c r="A3607" t="s">
        <v>11953</v>
      </c>
      <c r="B3607" t="s">
        <v>7539</v>
      </c>
      <c r="C3607" t="str">
        <f t="shared" si="56"/>
        <v>MRAdrar</v>
      </c>
    </row>
    <row r="3608" spans="1:3">
      <c r="A3608" t="s">
        <v>11954</v>
      </c>
      <c r="B3608" t="s">
        <v>11955</v>
      </c>
      <c r="C3608" t="str">
        <f t="shared" si="56"/>
        <v>MRDakhlet Nouâdhibou</v>
      </c>
    </row>
    <row r="3609" spans="1:3">
      <c r="A3609" t="s">
        <v>11956</v>
      </c>
      <c r="B3609" t="s">
        <v>11957</v>
      </c>
      <c r="C3609" t="str">
        <f t="shared" si="56"/>
        <v>MRTagant</v>
      </c>
    </row>
    <row r="3610" spans="1:3">
      <c r="A3610" t="s">
        <v>11958</v>
      </c>
      <c r="B3610" t="s">
        <v>11959</v>
      </c>
      <c r="C3610" t="str">
        <f t="shared" si="56"/>
        <v>MRGuidimaka</v>
      </c>
    </row>
    <row r="3611" spans="1:3">
      <c r="A3611" t="s">
        <v>11960</v>
      </c>
      <c r="B3611" t="s">
        <v>11961</v>
      </c>
      <c r="C3611" t="str">
        <f t="shared" si="56"/>
        <v>MRTiris Zemmour</v>
      </c>
    </row>
    <row r="3612" spans="1:3">
      <c r="A3612" t="s">
        <v>11962</v>
      </c>
      <c r="B3612" t="s">
        <v>11963</v>
      </c>
      <c r="C3612" t="str">
        <f t="shared" si="56"/>
        <v>MRInchiri</v>
      </c>
    </row>
    <row r="3613" spans="1:3">
      <c r="A3613" t="s">
        <v>11964</v>
      </c>
      <c r="B3613" t="s">
        <v>11965</v>
      </c>
      <c r="C3613" t="str">
        <f t="shared" si="56"/>
        <v>MRNuwākshūţ al Gharbīyah</v>
      </c>
    </row>
    <row r="3614" spans="1:3">
      <c r="A3614" t="s">
        <v>11964</v>
      </c>
      <c r="B3614" t="s">
        <v>1551</v>
      </c>
      <c r="C3614" t="str">
        <f t="shared" si="56"/>
        <v>MRNouakchott Ouest</v>
      </c>
    </row>
    <row r="3615" spans="1:3">
      <c r="A3615" t="s">
        <v>11966</v>
      </c>
      <c r="B3615" t="s">
        <v>11967</v>
      </c>
      <c r="C3615" t="str">
        <f t="shared" si="56"/>
        <v>MRNuwākshūţ ash Shamālīyah</v>
      </c>
    </row>
    <row r="3616" spans="1:3">
      <c r="A3616" t="s">
        <v>11966</v>
      </c>
      <c r="B3616" t="s">
        <v>11968</v>
      </c>
      <c r="C3616" t="str">
        <f t="shared" si="56"/>
        <v>MRNouakchott Nord</v>
      </c>
    </row>
    <row r="3617" spans="1:3">
      <c r="A3617" t="s">
        <v>11969</v>
      </c>
      <c r="B3617" t="s">
        <v>11970</v>
      </c>
      <c r="C3617" t="str">
        <f t="shared" si="56"/>
        <v>MRNuwākshūţ al Janūbīyah</v>
      </c>
    </row>
    <row r="3618" spans="1:3">
      <c r="A3618" t="s">
        <v>11969</v>
      </c>
      <c r="B3618" t="s">
        <v>11971</v>
      </c>
      <c r="C3618" t="str">
        <f t="shared" si="56"/>
        <v>MRNouakchott Sud</v>
      </c>
    </row>
    <row r="3619" spans="1:3">
      <c r="A3619" t="s">
        <v>11972</v>
      </c>
      <c r="B3619" t="s">
        <v>11973</v>
      </c>
      <c r="C3619" t="str">
        <f t="shared" si="56"/>
        <v>MTAttard</v>
      </c>
    </row>
    <row r="3620" spans="1:3">
      <c r="A3620" t="s">
        <v>11972</v>
      </c>
      <c r="B3620" t="s">
        <v>11973</v>
      </c>
      <c r="C3620" t="str">
        <f t="shared" si="56"/>
        <v>MTAttard</v>
      </c>
    </row>
    <row r="3621" spans="1:3">
      <c r="A3621" t="s">
        <v>11974</v>
      </c>
      <c r="B3621" t="s">
        <v>11975</v>
      </c>
      <c r="C3621" t="str">
        <f t="shared" si="56"/>
        <v>MTBalzan</v>
      </c>
    </row>
    <row r="3622" spans="1:3">
      <c r="A3622" t="s">
        <v>11974</v>
      </c>
      <c r="B3622" t="s">
        <v>11975</v>
      </c>
      <c r="C3622" t="str">
        <f t="shared" si="56"/>
        <v>MTBalzan</v>
      </c>
    </row>
    <row r="3623" spans="1:3">
      <c r="A3623" t="s">
        <v>11976</v>
      </c>
      <c r="B3623" t="s">
        <v>11977</v>
      </c>
      <c r="C3623" t="str">
        <f t="shared" si="56"/>
        <v>MTBirgu</v>
      </c>
    </row>
    <row r="3624" spans="1:3">
      <c r="A3624" t="s">
        <v>11976</v>
      </c>
      <c r="B3624" t="s">
        <v>11977</v>
      </c>
      <c r="C3624" t="str">
        <f t="shared" si="56"/>
        <v>MTBirgu</v>
      </c>
    </row>
    <row r="3625" spans="1:3">
      <c r="A3625" t="s">
        <v>11978</v>
      </c>
      <c r="B3625" t="s">
        <v>11979</v>
      </c>
      <c r="C3625" t="str">
        <f t="shared" si="56"/>
        <v>MTBirkirkara</v>
      </c>
    </row>
    <row r="3626" spans="1:3">
      <c r="A3626" t="s">
        <v>11978</v>
      </c>
      <c r="B3626" t="s">
        <v>11979</v>
      </c>
      <c r="C3626" t="str">
        <f t="shared" si="56"/>
        <v>MTBirkirkara</v>
      </c>
    </row>
    <row r="3627" spans="1:3">
      <c r="A3627" t="s">
        <v>11980</v>
      </c>
      <c r="B3627" t="s">
        <v>11981</v>
      </c>
      <c r="C3627" t="str">
        <f t="shared" si="56"/>
        <v>MTBirżebbuġa</v>
      </c>
    </row>
    <row r="3628" spans="1:3">
      <c r="A3628" t="s">
        <v>11980</v>
      </c>
      <c r="B3628" t="s">
        <v>11981</v>
      </c>
      <c r="C3628" t="str">
        <f t="shared" si="56"/>
        <v>MTBirżebbuġa</v>
      </c>
    </row>
    <row r="3629" spans="1:3">
      <c r="A3629" t="s">
        <v>11982</v>
      </c>
      <c r="B3629" t="s">
        <v>11983</v>
      </c>
      <c r="C3629" t="str">
        <f t="shared" si="56"/>
        <v>MTBormla</v>
      </c>
    </row>
    <row r="3630" spans="1:3">
      <c r="A3630" t="s">
        <v>11982</v>
      </c>
      <c r="B3630" t="s">
        <v>11983</v>
      </c>
      <c r="C3630" t="str">
        <f t="shared" si="56"/>
        <v>MTBormla</v>
      </c>
    </row>
    <row r="3631" spans="1:3">
      <c r="A3631" t="s">
        <v>11984</v>
      </c>
      <c r="B3631" t="s">
        <v>11985</v>
      </c>
      <c r="C3631" t="str">
        <f t="shared" si="56"/>
        <v>MTDingli</v>
      </c>
    </row>
    <row r="3632" spans="1:3">
      <c r="A3632" t="s">
        <v>11984</v>
      </c>
      <c r="B3632" t="s">
        <v>11985</v>
      </c>
      <c r="C3632" t="str">
        <f t="shared" si="56"/>
        <v>MTDingli</v>
      </c>
    </row>
    <row r="3633" spans="1:3">
      <c r="A3633" t="s">
        <v>11986</v>
      </c>
      <c r="B3633" t="s">
        <v>11987</v>
      </c>
      <c r="C3633" t="str">
        <f t="shared" si="56"/>
        <v>MTFgura</v>
      </c>
    </row>
    <row r="3634" spans="1:3">
      <c r="A3634" t="s">
        <v>11986</v>
      </c>
      <c r="B3634" t="s">
        <v>11987</v>
      </c>
      <c r="C3634" t="str">
        <f t="shared" si="56"/>
        <v>MTFgura</v>
      </c>
    </row>
    <row r="3635" spans="1:3">
      <c r="A3635" t="s">
        <v>11988</v>
      </c>
      <c r="B3635" t="s">
        <v>11989</v>
      </c>
      <c r="C3635" t="str">
        <f t="shared" si="56"/>
        <v>MTFloriana</v>
      </c>
    </row>
    <row r="3636" spans="1:3">
      <c r="A3636" t="s">
        <v>11988</v>
      </c>
      <c r="B3636" t="s">
        <v>11989</v>
      </c>
      <c r="C3636" t="str">
        <f t="shared" si="56"/>
        <v>MTFloriana</v>
      </c>
    </row>
    <row r="3637" spans="1:3">
      <c r="A3637" t="s">
        <v>11990</v>
      </c>
      <c r="B3637" t="s">
        <v>11991</v>
      </c>
      <c r="C3637" t="str">
        <f t="shared" si="56"/>
        <v>MTFontana</v>
      </c>
    </row>
    <row r="3638" spans="1:3">
      <c r="A3638" t="s">
        <v>11990</v>
      </c>
      <c r="B3638" t="s">
        <v>11991</v>
      </c>
      <c r="C3638" t="str">
        <f t="shared" si="56"/>
        <v>MTFontana</v>
      </c>
    </row>
    <row r="3639" spans="1:3">
      <c r="A3639" t="s">
        <v>11992</v>
      </c>
      <c r="B3639" t="s">
        <v>11993</v>
      </c>
      <c r="C3639" t="str">
        <f t="shared" si="56"/>
        <v>MTGudja</v>
      </c>
    </row>
    <row r="3640" spans="1:3">
      <c r="A3640" t="s">
        <v>11992</v>
      </c>
      <c r="B3640" t="s">
        <v>11993</v>
      </c>
      <c r="C3640" t="str">
        <f t="shared" si="56"/>
        <v>MTGudja</v>
      </c>
    </row>
    <row r="3641" spans="1:3">
      <c r="A3641" t="s">
        <v>11994</v>
      </c>
      <c r="B3641" t="s">
        <v>11995</v>
      </c>
      <c r="C3641" t="str">
        <f t="shared" si="56"/>
        <v>MTGżira</v>
      </c>
    </row>
    <row r="3642" spans="1:3">
      <c r="A3642" t="s">
        <v>11994</v>
      </c>
      <c r="B3642" t="s">
        <v>11995</v>
      </c>
      <c r="C3642" t="str">
        <f t="shared" si="56"/>
        <v>MTGżira</v>
      </c>
    </row>
    <row r="3643" spans="1:3">
      <c r="A3643" t="s">
        <v>11996</v>
      </c>
      <c r="B3643" t="s">
        <v>11997</v>
      </c>
      <c r="C3643" t="str">
        <f t="shared" si="56"/>
        <v>MTGħajnsielem</v>
      </c>
    </row>
    <row r="3644" spans="1:3">
      <c r="A3644" t="s">
        <v>11996</v>
      </c>
      <c r="B3644" t="s">
        <v>11997</v>
      </c>
      <c r="C3644" t="str">
        <f t="shared" si="56"/>
        <v>MTGħajnsielem</v>
      </c>
    </row>
    <row r="3645" spans="1:3">
      <c r="A3645" t="s">
        <v>11998</v>
      </c>
      <c r="B3645" t="s">
        <v>11999</v>
      </c>
      <c r="C3645" t="str">
        <f t="shared" si="56"/>
        <v>MTGħarb</v>
      </c>
    </row>
    <row r="3646" spans="1:3">
      <c r="A3646" t="s">
        <v>11998</v>
      </c>
      <c r="B3646" t="s">
        <v>11999</v>
      </c>
      <c r="C3646" t="str">
        <f t="shared" si="56"/>
        <v>MTGħarb</v>
      </c>
    </row>
    <row r="3647" spans="1:3">
      <c r="A3647" t="s">
        <v>12000</v>
      </c>
      <c r="B3647" t="s">
        <v>12001</v>
      </c>
      <c r="C3647" t="str">
        <f t="shared" si="56"/>
        <v>MTGħargħur</v>
      </c>
    </row>
    <row r="3648" spans="1:3">
      <c r="A3648" t="s">
        <v>12000</v>
      </c>
      <c r="B3648" t="s">
        <v>12001</v>
      </c>
      <c r="C3648" t="str">
        <f t="shared" si="56"/>
        <v>MTGħargħur</v>
      </c>
    </row>
    <row r="3649" spans="1:3">
      <c r="A3649" t="s">
        <v>12002</v>
      </c>
      <c r="B3649" t="s">
        <v>12003</v>
      </c>
      <c r="C3649" t="str">
        <f t="shared" si="56"/>
        <v>MTGħasri</v>
      </c>
    </row>
    <row r="3650" spans="1:3">
      <c r="A3650" t="s">
        <v>12002</v>
      </c>
      <c r="B3650" t="s">
        <v>12003</v>
      </c>
      <c r="C3650" t="str">
        <f t="shared" si="56"/>
        <v>MTGħasri</v>
      </c>
    </row>
    <row r="3651" spans="1:3">
      <c r="A3651" t="s">
        <v>12004</v>
      </c>
      <c r="B3651" t="s">
        <v>12005</v>
      </c>
      <c r="C3651" t="str">
        <f t="shared" ref="C3651:C3714" si="57">LEFT(A3651,2)&amp;B3651</f>
        <v>MTGħaxaq</v>
      </c>
    </row>
    <row r="3652" spans="1:3">
      <c r="A3652" t="s">
        <v>12004</v>
      </c>
      <c r="B3652" t="s">
        <v>12005</v>
      </c>
      <c r="C3652" t="str">
        <f t="shared" si="57"/>
        <v>MTGħaxaq</v>
      </c>
    </row>
    <row r="3653" spans="1:3">
      <c r="A3653" t="s">
        <v>12006</v>
      </c>
      <c r="B3653" t="s">
        <v>12007</v>
      </c>
      <c r="C3653" t="str">
        <f t="shared" si="57"/>
        <v>MTĦamrun</v>
      </c>
    </row>
    <row r="3654" spans="1:3">
      <c r="A3654" t="s">
        <v>12006</v>
      </c>
      <c r="B3654" t="s">
        <v>12007</v>
      </c>
      <c r="C3654" t="str">
        <f t="shared" si="57"/>
        <v>MTĦamrun</v>
      </c>
    </row>
    <row r="3655" spans="1:3">
      <c r="A3655" t="s">
        <v>12008</v>
      </c>
      <c r="B3655" t="s">
        <v>12009</v>
      </c>
      <c r="C3655" t="str">
        <f t="shared" si="57"/>
        <v>MTIklin</v>
      </c>
    </row>
    <row r="3656" spans="1:3">
      <c r="A3656" t="s">
        <v>12008</v>
      </c>
      <c r="B3656" t="s">
        <v>12009</v>
      </c>
      <c r="C3656" t="str">
        <f t="shared" si="57"/>
        <v>MTIklin</v>
      </c>
    </row>
    <row r="3657" spans="1:3">
      <c r="A3657" t="s">
        <v>12010</v>
      </c>
      <c r="B3657" t="s">
        <v>12011</v>
      </c>
      <c r="C3657" t="str">
        <f t="shared" si="57"/>
        <v>MTIsla</v>
      </c>
    </row>
    <row r="3658" spans="1:3">
      <c r="A3658" t="s">
        <v>12010</v>
      </c>
      <c r="B3658" t="s">
        <v>12011</v>
      </c>
      <c r="C3658" t="str">
        <f t="shared" si="57"/>
        <v>MTIsla</v>
      </c>
    </row>
    <row r="3659" spans="1:3">
      <c r="A3659" t="s">
        <v>12012</v>
      </c>
      <c r="B3659" t="s">
        <v>12013</v>
      </c>
      <c r="C3659" t="str">
        <f t="shared" si="57"/>
        <v>MTKalkara</v>
      </c>
    </row>
    <row r="3660" spans="1:3">
      <c r="A3660" t="s">
        <v>12012</v>
      </c>
      <c r="B3660" t="s">
        <v>12013</v>
      </c>
      <c r="C3660" t="str">
        <f t="shared" si="57"/>
        <v>MTKalkara</v>
      </c>
    </row>
    <row r="3661" spans="1:3">
      <c r="A3661" t="s">
        <v>12014</v>
      </c>
      <c r="B3661" t="s">
        <v>12015</v>
      </c>
      <c r="C3661" t="str">
        <f t="shared" si="57"/>
        <v>MTKerċem</v>
      </c>
    </row>
    <row r="3662" spans="1:3">
      <c r="A3662" t="s">
        <v>12014</v>
      </c>
      <c r="B3662" t="s">
        <v>12015</v>
      </c>
      <c r="C3662" t="str">
        <f t="shared" si="57"/>
        <v>MTKerċem</v>
      </c>
    </row>
    <row r="3663" spans="1:3">
      <c r="A3663" t="s">
        <v>12016</v>
      </c>
      <c r="B3663" t="s">
        <v>12017</v>
      </c>
      <c r="C3663" t="str">
        <f t="shared" si="57"/>
        <v>MTKirkop</v>
      </c>
    </row>
    <row r="3664" spans="1:3">
      <c r="A3664" t="s">
        <v>12016</v>
      </c>
      <c r="B3664" t="s">
        <v>12017</v>
      </c>
      <c r="C3664" t="str">
        <f t="shared" si="57"/>
        <v>MTKirkop</v>
      </c>
    </row>
    <row r="3665" spans="1:3">
      <c r="A3665" t="s">
        <v>12018</v>
      </c>
      <c r="B3665" t="s">
        <v>12019</v>
      </c>
      <c r="C3665" t="str">
        <f t="shared" si="57"/>
        <v>MTLija</v>
      </c>
    </row>
    <row r="3666" spans="1:3">
      <c r="A3666" t="s">
        <v>12018</v>
      </c>
      <c r="B3666" t="s">
        <v>12019</v>
      </c>
      <c r="C3666" t="str">
        <f t="shared" si="57"/>
        <v>MTLija</v>
      </c>
    </row>
    <row r="3667" spans="1:3">
      <c r="A3667" t="s">
        <v>12020</v>
      </c>
      <c r="B3667" t="s">
        <v>12021</v>
      </c>
      <c r="C3667" t="str">
        <f t="shared" si="57"/>
        <v>MTLuqa</v>
      </c>
    </row>
    <row r="3668" spans="1:3">
      <c r="A3668" t="s">
        <v>12020</v>
      </c>
      <c r="B3668" t="s">
        <v>12021</v>
      </c>
      <c r="C3668" t="str">
        <f t="shared" si="57"/>
        <v>MTLuqa</v>
      </c>
    </row>
    <row r="3669" spans="1:3">
      <c r="A3669" t="s">
        <v>12022</v>
      </c>
      <c r="B3669" t="s">
        <v>12023</v>
      </c>
      <c r="C3669" t="str">
        <f t="shared" si="57"/>
        <v>MTMarsa</v>
      </c>
    </row>
    <row r="3670" spans="1:3">
      <c r="A3670" t="s">
        <v>12022</v>
      </c>
      <c r="B3670" t="s">
        <v>12023</v>
      </c>
      <c r="C3670" t="str">
        <f t="shared" si="57"/>
        <v>MTMarsa</v>
      </c>
    </row>
    <row r="3671" spans="1:3">
      <c r="A3671" t="s">
        <v>12024</v>
      </c>
      <c r="B3671" t="s">
        <v>12025</v>
      </c>
      <c r="C3671" t="str">
        <f t="shared" si="57"/>
        <v>MTMarsaskala</v>
      </c>
    </row>
    <row r="3672" spans="1:3">
      <c r="A3672" t="s">
        <v>12024</v>
      </c>
      <c r="B3672" t="s">
        <v>12025</v>
      </c>
      <c r="C3672" t="str">
        <f t="shared" si="57"/>
        <v>MTMarsaskala</v>
      </c>
    </row>
    <row r="3673" spans="1:3">
      <c r="A3673" t="s">
        <v>12026</v>
      </c>
      <c r="B3673" t="s">
        <v>12027</v>
      </c>
      <c r="C3673" t="str">
        <f t="shared" si="57"/>
        <v>MTMarsaxlokk</v>
      </c>
    </row>
    <row r="3674" spans="1:3">
      <c r="A3674" t="s">
        <v>12026</v>
      </c>
      <c r="B3674" t="s">
        <v>12027</v>
      </c>
      <c r="C3674" t="str">
        <f t="shared" si="57"/>
        <v>MTMarsaxlokk</v>
      </c>
    </row>
    <row r="3675" spans="1:3">
      <c r="A3675" t="s">
        <v>12028</v>
      </c>
      <c r="B3675" t="s">
        <v>12029</v>
      </c>
      <c r="C3675" t="str">
        <f t="shared" si="57"/>
        <v>MTMdina</v>
      </c>
    </row>
    <row r="3676" spans="1:3">
      <c r="A3676" t="s">
        <v>12028</v>
      </c>
      <c r="B3676" t="s">
        <v>12029</v>
      </c>
      <c r="C3676" t="str">
        <f t="shared" si="57"/>
        <v>MTMdina</v>
      </c>
    </row>
    <row r="3677" spans="1:3">
      <c r="A3677" t="s">
        <v>12030</v>
      </c>
      <c r="B3677" t="s">
        <v>12031</v>
      </c>
      <c r="C3677" t="str">
        <f t="shared" si="57"/>
        <v>MTMellieħa</v>
      </c>
    </row>
    <row r="3678" spans="1:3">
      <c r="A3678" t="s">
        <v>12030</v>
      </c>
      <c r="B3678" t="s">
        <v>12031</v>
      </c>
      <c r="C3678" t="str">
        <f t="shared" si="57"/>
        <v>MTMellieħa</v>
      </c>
    </row>
    <row r="3679" spans="1:3">
      <c r="A3679" t="s">
        <v>12032</v>
      </c>
      <c r="B3679" t="s">
        <v>12033</v>
      </c>
      <c r="C3679" t="str">
        <f t="shared" si="57"/>
        <v>MTMġarr</v>
      </c>
    </row>
    <row r="3680" spans="1:3">
      <c r="A3680" t="s">
        <v>12032</v>
      </c>
      <c r="B3680" t="s">
        <v>12033</v>
      </c>
      <c r="C3680" t="str">
        <f t="shared" si="57"/>
        <v>MTMġarr</v>
      </c>
    </row>
    <row r="3681" spans="1:3">
      <c r="A3681" t="s">
        <v>12034</v>
      </c>
      <c r="B3681" t="s">
        <v>12035</v>
      </c>
      <c r="C3681" t="str">
        <f t="shared" si="57"/>
        <v>MTMosta</v>
      </c>
    </row>
    <row r="3682" spans="1:3">
      <c r="A3682" t="s">
        <v>12034</v>
      </c>
      <c r="B3682" t="s">
        <v>12035</v>
      </c>
      <c r="C3682" t="str">
        <f t="shared" si="57"/>
        <v>MTMosta</v>
      </c>
    </row>
    <row r="3683" spans="1:3">
      <c r="A3683" t="s">
        <v>12036</v>
      </c>
      <c r="B3683" t="s">
        <v>12037</v>
      </c>
      <c r="C3683" t="str">
        <f t="shared" si="57"/>
        <v>MTMqabba</v>
      </c>
    </row>
    <row r="3684" spans="1:3">
      <c r="A3684" t="s">
        <v>12036</v>
      </c>
      <c r="B3684" t="s">
        <v>12037</v>
      </c>
      <c r="C3684" t="str">
        <f t="shared" si="57"/>
        <v>MTMqabba</v>
      </c>
    </row>
    <row r="3685" spans="1:3">
      <c r="A3685" t="s">
        <v>12038</v>
      </c>
      <c r="B3685" t="s">
        <v>12039</v>
      </c>
      <c r="C3685" t="str">
        <f t="shared" si="57"/>
        <v>MTMsida</v>
      </c>
    </row>
    <row r="3686" spans="1:3">
      <c r="A3686" t="s">
        <v>12038</v>
      </c>
      <c r="B3686" t="s">
        <v>12039</v>
      </c>
      <c r="C3686" t="str">
        <f t="shared" si="57"/>
        <v>MTMsida</v>
      </c>
    </row>
    <row r="3687" spans="1:3">
      <c r="A3687" t="s">
        <v>12040</v>
      </c>
      <c r="B3687" t="s">
        <v>12041</v>
      </c>
      <c r="C3687" t="str">
        <f t="shared" si="57"/>
        <v>MTMtarfa</v>
      </c>
    </row>
    <row r="3688" spans="1:3">
      <c r="A3688" t="s">
        <v>12040</v>
      </c>
      <c r="B3688" t="s">
        <v>12041</v>
      </c>
      <c r="C3688" t="str">
        <f t="shared" si="57"/>
        <v>MTMtarfa</v>
      </c>
    </row>
    <row r="3689" spans="1:3">
      <c r="A3689" t="s">
        <v>12042</v>
      </c>
      <c r="B3689" t="s">
        <v>12043</v>
      </c>
      <c r="C3689" t="str">
        <f t="shared" si="57"/>
        <v>MTMunxar</v>
      </c>
    </row>
    <row r="3690" spans="1:3">
      <c r="A3690" t="s">
        <v>12042</v>
      </c>
      <c r="B3690" t="s">
        <v>12043</v>
      </c>
      <c r="C3690" t="str">
        <f t="shared" si="57"/>
        <v>MTMunxar</v>
      </c>
    </row>
    <row r="3691" spans="1:3">
      <c r="A3691" t="s">
        <v>12044</v>
      </c>
      <c r="B3691" t="s">
        <v>12045</v>
      </c>
      <c r="C3691" t="str">
        <f t="shared" si="57"/>
        <v>MTNadur</v>
      </c>
    </row>
    <row r="3692" spans="1:3">
      <c r="A3692" t="s">
        <v>12044</v>
      </c>
      <c r="B3692" t="s">
        <v>12045</v>
      </c>
      <c r="C3692" t="str">
        <f t="shared" si="57"/>
        <v>MTNadur</v>
      </c>
    </row>
    <row r="3693" spans="1:3">
      <c r="A3693" t="s">
        <v>12046</v>
      </c>
      <c r="B3693" t="s">
        <v>12047</v>
      </c>
      <c r="C3693" t="str">
        <f t="shared" si="57"/>
        <v>MTNaxxar</v>
      </c>
    </row>
    <row r="3694" spans="1:3">
      <c r="A3694" t="s">
        <v>12046</v>
      </c>
      <c r="B3694" t="s">
        <v>12047</v>
      </c>
      <c r="C3694" t="str">
        <f t="shared" si="57"/>
        <v>MTNaxxar</v>
      </c>
    </row>
    <row r="3695" spans="1:3">
      <c r="A3695" t="s">
        <v>12048</v>
      </c>
      <c r="B3695" t="s">
        <v>12049</v>
      </c>
      <c r="C3695" t="str">
        <f t="shared" si="57"/>
        <v>MTPaola</v>
      </c>
    </row>
    <row r="3696" spans="1:3">
      <c r="A3696" t="s">
        <v>12048</v>
      </c>
      <c r="B3696" t="s">
        <v>12049</v>
      </c>
      <c r="C3696" t="str">
        <f t="shared" si="57"/>
        <v>MTPaola</v>
      </c>
    </row>
    <row r="3697" spans="1:3">
      <c r="A3697" t="s">
        <v>12050</v>
      </c>
      <c r="B3697" t="s">
        <v>12051</v>
      </c>
      <c r="C3697" t="str">
        <f t="shared" si="57"/>
        <v>MTPembroke</v>
      </c>
    </row>
    <row r="3698" spans="1:3">
      <c r="A3698" t="s">
        <v>12050</v>
      </c>
      <c r="B3698" t="s">
        <v>12051</v>
      </c>
      <c r="C3698" t="str">
        <f t="shared" si="57"/>
        <v>MTPembroke</v>
      </c>
    </row>
    <row r="3699" spans="1:3">
      <c r="A3699" t="s">
        <v>12052</v>
      </c>
      <c r="B3699" t="s">
        <v>12053</v>
      </c>
      <c r="C3699" t="str">
        <f t="shared" si="57"/>
        <v>MTPietà</v>
      </c>
    </row>
    <row r="3700" spans="1:3">
      <c r="A3700" t="s">
        <v>12052</v>
      </c>
      <c r="B3700" t="s">
        <v>12053</v>
      </c>
      <c r="C3700" t="str">
        <f t="shared" si="57"/>
        <v>MTPietà</v>
      </c>
    </row>
    <row r="3701" spans="1:3">
      <c r="A3701" t="s">
        <v>12054</v>
      </c>
      <c r="B3701" t="s">
        <v>12055</v>
      </c>
      <c r="C3701" t="str">
        <f t="shared" si="57"/>
        <v>MTQala</v>
      </c>
    </row>
    <row r="3702" spans="1:3">
      <c r="A3702" t="s">
        <v>12054</v>
      </c>
      <c r="B3702" t="s">
        <v>12055</v>
      </c>
      <c r="C3702" t="str">
        <f t="shared" si="57"/>
        <v>MTQala</v>
      </c>
    </row>
    <row r="3703" spans="1:3">
      <c r="A3703" t="s">
        <v>12056</v>
      </c>
      <c r="B3703" t="s">
        <v>12057</v>
      </c>
      <c r="C3703" t="str">
        <f t="shared" si="57"/>
        <v>MTQormi</v>
      </c>
    </row>
    <row r="3704" spans="1:3">
      <c r="A3704" t="s">
        <v>12056</v>
      </c>
      <c r="B3704" t="s">
        <v>12057</v>
      </c>
      <c r="C3704" t="str">
        <f t="shared" si="57"/>
        <v>MTQormi</v>
      </c>
    </row>
    <row r="3705" spans="1:3">
      <c r="A3705" t="s">
        <v>12058</v>
      </c>
      <c r="B3705" t="s">
        <v>12059</v>
      </c>
      <c r="C3705" t="str">
        <f t="shared" si="57"/>
        <v>MTQrendi</v>
      </c>
    </row>
    <row r="3706" spans="1:3">
      <c r="A3706" t="s">
        <v>12058</v>
      </c>
      <c r="B3706" t="s">
        <v>12059</v>
      </c>
      <c r="C3706" t="str">
        <f t="shared" si="57"/>
        <v>MTQrendi</v>
      </c>
    </row>
    <row r="3707" spans="1:3">
      <c r="A3707" t="s">
        <v>12060</v>
      </c>
      <c r="B3707" t="s">
        <v>12061</v>
      </c>
      <c r="C3707" t="str">
        <f t="shared" si="57"/>
        <v>MTRabat Gozo</v>
      </c>
    </row>
    <row r="3708" spans="1:3">
      <c r="A3708" t="s">
        <v>12060</v>
      </c>
      <c r="B3708" t="s">
        <v>12062</v>
      </c>
      <c r="C3708" t="str">
        <f t="shared" si="57"/>
        <v>MTRabat Għawdex</v>
      </c>
    </row>
    <row r="3709" spans="1:3">
      <c r="A3709" t="s">
        <v>12063</v>
      </c>
      <c r="B3709" t="s">
        <v>12064</v>
      </c>
      <c r="C3709" t="str">
        <f t="shared" si="57"/>
        <v>MTRabat Malta</v>
      </c>
    </row>
    <row r="3710" spans="1:3">
      <c r="A3710" t="s">
        <v>12063</v>
      </c>
      <c r="B3710" t="s">
        <v>12064</v>
      </c>
      <c r="C3710" t="str">
        <f t="shared" si="57"/>
        <v>MTRabat Malta</v>
      </c>
    </row>
    <row r="3711" spans="1:3">
      <c r="A3711" t="s">
        <v>12065</v>
      </c>
      <c r="B3711" t="s">
        <v>11393</v>
      </c>
      <c r="C3711" t="str">
        <f t="shared" si="57"/>
        <v>MTSafi</v>
      </c>
    </row>
    <row r="3712" spans="1:3">
      <c r="A3712" t="s">
        <v>12065</v>
      </c>
      <c r="B3712" t="s">
        <v>11393</v>
      </c>
      <c r="C3712" t="str">
        <f t="shared" si="57"/>
        <v>MTSafi</v>
      </c>
    </row>
    <row r="3713" spans="1:3">
      <c r="A3713" t="s">
        <v>12066</v>
      </c>
      <c r="B3713" t="s">
        <v>12067</v>
      </c>
      <c r="C3713" t="str">
        <f t="shared" si="57"/>
        <v>MTSaint Julian's</v>
      </c>
    </row>
    <row r="3714" spans="1:3">
      <c r="A3714" t="s">
        <v>12066</v>
      </c>
      <c r="B3714" t="s">
        <v>12068</v>
      </c>
      <c r="C3714" t="str">
        <f t="shared" si="57"/>
        <v>MTSan Ġiljan</v>
      </c>
    </row>
    <row r="3715" spans="1:3">
      <c r="A3715" t="s">
        <v>12069</v>
      </c>
      <c r="B3715" t="s">
        <v>5685</v>
      </c>
      <c r="C3715" t="str">
        <f t="shared" ref="C3715:C3778" si="58">LEFT(A3715,2)&amp;B3715</f>
        <v>MTSaint John</v>
      </c>
    </row>
    <row r="3716" spans="1:3">
      <c r="A3716" t="s">
        <v>12069</v>
      </c>
      <c r="B3716" t="s">
        <v>12070</v>
      </c>
      <c r="C3716" t="str">
        <f t="shared" si="58"/>
        <v>MTSan Ġwann</v>
      </c>
    </row>
    <row r="3717" spans="1:3">
      <c r="A3717" t="s">
        <v>12071</v>
      </c>
      <c r="B3717" t="s">
        <v>12072</v>
      </c>
      <c r="C3717" t="str">
        <f t="shared" si="58"/>
        <v>MTSaint Lawrence</v>
      </c>
    </row>
    <row r="3718" spans="1:3">
      <c r="A3718" t="s">
        <v>12071</v>
      </c>
      <c r="B3718" t="s">
        <v>12073</v>
      </c>
      <c r="C3718" t="str">
        <f t="shared" si="58"/>
        <v>MTSan Lawrenz</v>
      </c>
    </row>
    <row r="3719" spans="1:3">
      <c r="A3719" t="s">
        <v>12074</v>
      </c>
      <c r="B3719" t="s">
        <v>12075</v>
      </c>
      <c r="C3719" t="str">
        <f t="shared" si="58"/>
        <v>MTSaint Paul's Bay</v>
      </c>
    </row>
    <row r="3720" spans="1:3">
      <c r="A3720" t="s">
        <v>12074</v>
      </c>
      <c r="B3720" t="s">
        <v>12076</v>
      </c>
      <c r="C3720" t="str">
        <f t="shared" si="58"/>
        <v>MTSan Pawl il-Baħar</v>
      </c>
    </row>
    <row r="3721" spans="1:3">
      <c r="A3721" t="s">
        <v>12077</v>
      </c>
      <c r="B3721" t="s">
        <v>12078</v>
      </c>
      <c r="C3721" t="str">
        <f t="shared" si="58"/>
        <v>MTSannat</v>
      </c>
    </row>
    <row r="3722" spans="1:3">
      <c r="A3722" t="s">
        <v>12077</v>
      </c>
      <c r="B3722" t="s">
        <v>12078</v>
      </c>
      <c r="C3722" t="str">
        <f t="shared" si="58"/>
        <v>MTSannat</v>
      </c>
    </row>
    <row r="3723" spans="1:3">
      <c r="A3723" t="s">
        <v>12079</v>
      </c>
      <c r="B3723" t="s">
        <v>12080</v>
      </c>
      <c r="C3723" t="str">
        <f t="shared" si="58"/>
        <v>MTSaint Lucia's</v>
      </c>
    </row>
    <row r="3724" spans="1:3">
      <c r="A3724" t="s">
        <v>12079</v>
      </c>
      <c r="B3724" t="s">
        <v>12081</v>
      </c>
      <c r="C3724" t="str">
        <f t="shared" si="58"/>
        <v>MTSanta Luċija</v>
      </c>
    </row>
    <row r="3725" spans="1:3">
      <c r="A3725" t="s">
        <v>12082</v>
      </c>
      <c r="B3725" t="s">
        <v>12083</v>
      </c>
      <c r="C3725" t="str">
        <f t="shared" si="58"/>
        <v>MTSanta Venera</v>
      </c>
    </row>
    <row r="3726" spans="1:3">
      <c r="A3726" t="s">
        <v>12082</v>
      </c>
      <c r="B3726" t="s">
        <v>12083</v>
      </c>
      <c r="C3726" t="str">
        <f t="shared" si="58"/>
        <v>MTSanta Venera</v>
      </c>
    </row>
    <row r="3727" spans="1:3">
      <c r="A3727" t="s">
        <v>12084</v>
      </c>
      <c r="B3727" t="s">
        <v>12085</v>
      </c>
      <c r="C3727" t="str">
        <f t="shared" si="58"/>
        <v>MTSiġġiewi</v>
      </c>
    </row>
    <row r="3728" spans="1:3">
      <c r="A3728" t="s">
        <v>12084</v>
      </c>
      <c r="B3728" t="s">
        <v>12085</v>
      </c>
      <c r="C3728" t="str">
        <f t="shared" si="58"/>
        <v>MTSiġġiewi</v>
      </c>
    </row>
    <row r="3729" spans="1:3">
      <c r="A3729" t="s">
        <v>12086</v>
      </c>
      <c r="B3729" t="s">
        <v>12087</v>
      </c>
      <c r="C3729" t="str">
        <f t="shared" si="58"/>
        <v>MTSliema</v>
      </c>
    </row>
    <row r="3730" spans="1:3">
      <c r="A3730" t="s">
        <v>12086</v>
      </c>
      <c r="B3730" t="s">
        <v>12087</v>
      </c>
      <c r="C3730" t="str">
        <f t="shared" si="58"/>
        <v>MTSliema</v>
      </c>
    </row>
    <row r="3731" spans="1:3">
      <c r="A3731" t="s">
        <v>12088</v>
      </c>
      <c r="B3731" t="s">
        <v>12089</v>
      </c>
      <c r="C3731" t="str">
        <f t="shared" si="58"/>
        <v>MTSwieqi</v>
      </c>
    </row>
    <row r="3732" spans="1:3">
      <c r="A3732" t="s">
        <v>12088</v>
      </c>
      <c r="B3732" t="s">
        <v>12089</v>
      </c>
      <c r="C3732" t="str">
        <f t="shared" si="58"/>
        <v>MTSwieqi</v>
      </c>
    </row>
    <row r="3733" spans="1:3">
      <c r="A3733" t="s">
        <v>12090</v>
      </c>
      <c r="B3733" t="s">
        <v>12091</v>
      </c>
      <c r="C3733" t="str">
        <f t="shared" si="58"/>
        <v>MTTa' Xbiex</v>
      </c>
    </row>
    <row r="3734" spans="1:3">
      <c r="A3734" t="s">
        <v>12090</v>
      </c>
      <c r="B3734" t="s">
        <v>12091</v>
      </c>
      <c r="C3734" t="str">
        <f t="shared" si="58"/>
        <v>MTTa' Xbiex</v>
      </c>
    </row>
    <row r="3735" spans="1:3">
      <c r="A3735" t="s">
        <v>12092</v>
      </c>
      <c r="B3735" t="s">
        <v>12093</v>
      </c>
      <c r="C3735" t="str">
        <f t="shared" si="58"/>
        <v>MTTarxien</v>
      </c>
    </row>
    <row r="3736" spans="1:3">
      <c r="A3736" t="s">
        <v>12092</v>
      </c>
      <c r="B3736" t="s">
        <v>12093</v>
      </c>
      <c r="C3736" t="str">
        <f t="shared" si="58"/>
        <v>MTTarxien</v>
      </c>
    </row>
    <row r="3737" spans="1:3">
      <c r="A3737" t="s">
        <v>12094</v>
      </c>
      <c r="B3737" t="s">
        <v>12095</v>
      </c>
      <c r="C3737" t="str">
        <f t="shared" si="58"/>
        <v>MTValletta</v>
      </c>
    </row>
    <row r="3738" spans="1:3">
      <c r="A3738" t="s">
        <v>12094</v>
      </c>
      <c r="B3738" t="s">
        <v>12095</v>
      </c>
      <c r="C3738" t="str">
        <f t="shared" si="58"/>
        <v>MTValletta</v>
      </c>
    </row>
    <row r="3739" spans="1:3">
      <c r="A3739" t="s">
        <v>12096</v>
      </c>
      <c r="B3739" t="s">
        <v>12097</v>
      </c>
      <c r="C3739" t="str">
        <f t="shared" si="58"/>
        <v>MTXagħra</v>
      </c>
    </row>
    <row r="3740" spans="1:3">
      <c r="A3740" t="s">
        <v>12096</v>
      </c>
      <c r="B3740" t="s">
        <v>12097</v>
      </c>
      <c r="C3740" t="str">
        <f t="shared" si="58"/>
        <v>MTXagħra</v>
      </c>
    </row>
    <row r="3741" spans="1:3">
      <c r="A3741" t="s">
        <v>12098</v>
      </c>
      <c r="B3741" t="s">
        <v>12099</v>
      </c>
      <c r="C3741" t="str">
        <f t="shared" si="58"/>
        <v>MTXewkija</v>
      </c>
    </row>
    <row r="3742" spans="1:3">
      <c r="A3742" t="s">
        <v>12098</v>
      </c>
      <c r="B3742" t="s">
        <v>12099</v>
      </c>
      <c r="C3742" t="str">
        <f t="shared" si="58"/>
        <v>MTXewkija</v>
      </c>
    </row>
    <row r="3743" spans="1:3">
      <c r="A3743" t="s">
        <v>12100</v>
      </c>
      <c r="B3743" t="s">
        <v>12101</v>
      </c>
      <c r="C3743" t="str">
        <f t="shared" si="58"/>
        <v>MTXgħajra</v>
      </c>
    </row>
    <row r="3744" spans="1:3">
      <c r="A3744" t="s">
        <v>12100</v>
      </c>
      <c r="B3744" t="s">
        <v>12101</v>
      </c>
      <c r="C3744" t="str">
        <f t="shared" si="58"/>
        <v>MTXgħajra</v>
      </c>
    </row>
    <row r="3745" spans="1:3">
      <c r="A3745" t="s">
        <v>12102</v>
      </c>
      <c r="B3745" t="s">
        <v>12103</v>
      </c>
      <c r="C3745" t="str">
        <f t="shared" si="58"/>
        <v>MTŻabbar</v>
      </c>
    </row>
    <row r="3746" spans="1:3">
      <c r="A3746" t="s">
        <v>12102</v>
      </c>
      <c r="B3746" t="s">
        <v>12103</v>
      </c>
      <c r="C3746" t="str">
        <f t="shared" si="58"/>
        <v>MTŻabbar</v>
      </c>
    </row>
    <row r="3747" spans="1:3">
      <c r="A3747" t="s">
        <v>12104</v>
      </c>
      <c r="B3747" t="s">
        <v>12105</v>
      </c>
      <c r="C3747" t="str">
        <f t="shared" si="58"/>
        <v>MTŻebbuġ Gozo</v>
      </c>
    </row>
    <row r="3748" spans="1:3">
      <c r="A3748" t="s">
        <v>12104</v>
      </c>
      <c r="B3748" t="s">
        <v>12106</v>
      </c>
      <c r="C3748" t="str">
        <f t="shared" si="58"/>
        <v>MTŻebbuġ Għawdex</v>
      </c>
    </row>
    <row r="3749" spans="1:3">
      <c r="A3749" t="s">
        <v>12107</v>
      </c>
      <c r="B3749" t="s">
        <v>12108</v>
      </c>
      <c r="C3749" t="str">
        <f t="shared" si="58"/>
        <v>MTŻebbuġ Malta</v>
      </c>
    </row>
    <row r="3750" spans="1:3">
      <c r="A3750" t="s">
        <v>12107</v>
      </c>
      <c r="B3750" t="s">
        <v>12108</v>
      </c>
      <c r="C3750" t="str">
        <f t="shared" si="58"/>
        <v>MTŻebbuġ Malta</v>
      </c>
    </row>
    <row r="3751" spans="1:3">
      <c r="A3751" t="s">
        <v>12109</v>
      </c>
      <c r="B3751" t="s">
        <v>12110</v>
      </c>
      <c r="C3751" t="str">
        <f t="shared" si="58"/>
        <v>MTŻejtun</v>
      </c>
    </row>
    <row r="3752" spans="1:3">
      <c r="A3752" t="s">
        <v>12109</v>
      </c>
      <c r="B3752" t="s">
        <v>12110</v>
      </c>
      <c r="C3752" t="str">
        <f t="shared" si="58"/>
        <v>MTŻejtun</v>
      </c>
    </row>
    <row r="3753" spans="1:3">
      <c r="A3753" t="s">
        <v>12111</v>
      </c>
      <c r="B3753" t="s">
        <v>12112</v>
      </c>
      <c r="C3753" t="str">
        <f t="shared" si="58"/>
        <v>MTŻurrieq</v>
      </c>
    </row>
    <row r="3754" spans="1:3">
      <c r="A3754" t="s">
        <v>12111</v>
      </c>
      <c r="B3754" t="s">
        <v>12112</v>
      </c>
      <c r="C3754" t="str">
        <f t="shared" si="58"/>
        <v>MTŻurrieq</v>
      </c>
    </row>
    <row r="3755" spans="1:3">
      <c r="A3755" t="s">
        <v>12113</v>
      </c>
      <c r="B3755" t="s">
        <v>12114</v>
      </c>
      <c r="C3755" t="str">
        <f t="shared" si="58"/>
        <v>MUBeau Bassin-Rose Hill</v>
      </c>
    </row>
    <row r="3756" spans="1:3">
      <c r="A3756" t="s">
        <v>12115</v>
      </c>
      <c r="B3756" t="s">
        <v>12116</v>
      </c>
      <c r="C3756" t="str">
        <f t="shared" si="58"/>
        <v>MUCurepipe</v>
      </c>
    </row>
    <row r="3757" spans="1:3">
      <c r="A3757" t="s">
        <v>12117</v>
      </c>
      <c r="B3757" t="s">
        <v>12118</v>
      </c>
      <c r="C3757" t="str">
        <f t="shared" si="58"/>
        <v>MUPort Louis</v>
      </c>
    </row>
    <row r="3758" spans="1:3">
      <c r="A3758" t="s">
        <v>12119</v>
      </c>
      <c r="B3758" t="s">
        <v>12120</v>
      </c>
      <c r="C3758" t="str">
        <f t="shared" si="58"/>
        <v>MUQuatre Bornes</v>
      </c>
    </row>
    <row r="3759" spans="1:3">
      <c r="A3759" t="s">
        <v>12121</v>
      </c>
      <c r="B3759" t="s">
        <v>12122</v>
      </c>
      <c r="C3759" t="str">
        <f t="shared" si="58"/>
        <v>MUVacoas-Phoenix</v>
      </c>
    </row>
    <row r="3760" spans="1:3">
      <c r="A3760" t="s">
        <v>12123</v>
      </c>
      <c r="B3760" t="s">
        <v>12124</v>
      </c>
      <c r="C3760" t="str">
        <f t="shared" si="58"/>
        <v>MUBlack River</v>
      </c>
    </row>
    <row r="3761" spans="1:3">
      <c r="A3761" t="s">
        <v>12125</v>
      </c>
      <c r="B3761" t="s">
        <v>12126</v>
      </c>
      <c r="C3761" t="str">
        <f t="shared" si="58"/>
        <v>MUFlacq</v>
      </c>
    </row>
    <row r="3762" spans="1:3">
      <c r="A3762" t="s">
        <v>12127</v>
      </c>
      <c r="B3762" t="s">
        <v>12128</v>
      </c>
      <c r="C3762" t="str">
        <f t="shared" si="58"/>
        <v>MUGrand Port</v>
      </c>
    </row>
    <row r="3763" spans="1:3">
      <c r="A3763" t="s">
        <v>12129</v>
      </c>
      <c r="B3763" t="s">
        <v>12130</v>
      </c>
      <c r="C3763" t="str">
        <f t="shared" si="58"/>
        <v>MUMoka</v>
      </c>
    </row>
    <row r="3764" spans="1:3">
      <c r="A3764" t="s">
        <v>12131</v>
      </c>
      <c r="B3764" t="s">
        <v>12132</v>
      </c>
      <c r="C3764" t="str">
        <f t="shared" si="58"/>
        <v>MUPamplemousses</v>
      </c>
    </row>
    <row r="3765" spans="1:3">
      <c r="A3765" t="s">
        <v>12133</v>
      </c>
      <c r="B3765" t="s">
        <v>12118</v>
      </c>
      <c r="C3765" t="str">
        <f t="shared" si="58"/>
        <v>MUPort Louis</v>
      </c>
    </row>
    <row r="3766" spans="1:3">
      <c r="A3766" t="s">
        <v>12134</v>
      </c>
      <c r="B3766" t="s">
        <v>12135</v>
      </c>
      <c r="C3766" t="str">
        <f t="shared" si="58"/>
        <v>MUPlaines Wilhems</v>
      </c>
    </row>
    <row r="3767" spans="1:3">
      <c r="A3767" t="s">
        <v>12136</v>
      </c>
      <c r="B3767" t="s">
        <v>12137</v>
      </c>
      <c r="C3767" t="str">
        <f t="shared" si="58"/>
        <v>MURivière du Rempart</v>
      </c>
    </row>
    <row r="3768" spans="1:3">
      <c r="A3768" t="s">
        <v>12138</v>
      </c>
      <c r="B3768" t="s">
        <v>12139</v>
      </c>
      <c r="C3768" t="str">
        <f t="shared" si="58"/>
        <v>MUSavanne</v>
      </c>
    </row>
    <row r="3769" spans="1:3">
      <c r="A3769" t="s">
        <v>12140</v>
      </c>
      <c r="B3769" t="s">
        <v>12141</v>
      </c>
      <c r="C3769" t="str">
        <f t="shared" si="58"/>
        <v>MUAgalega Islands</v>
      </c>
    </row>
    <row r="3770" spans="1:3">
      <c r="A3770" t="s">
        <v>12142</v>
      </c>
      <c r="B3770" t="s">
        <v>12143</v>
      </c>
      <c r="C3770" t="str">
        <f t="shared" si="58"/>
        <v>MUCargados Carajos Shoals</v>
      </c>
    </row>
    <row r="3771" spans="1:3">
      <c r="A3771" t="s">
        <v>12144</v>
      </c>
      <c r="B3771" t="s">
        <v>12145</v>
      </c>
      <c r="C3771" t="str">
        <f t="shared" si="58"/>
        <v>MURodrigues Island</v>
      </c>
    </row>
    <row r="3772" spans="1:3">
      <c r="A3772" t="s">
        <v>12146</v>
      </c>
      <c r="B3772" t="s">
        <v>12147</v>
      </c>
      <c r="C3772" t="str">
        <f t="shared" si="58"/>
        <v>MVAriatholhu Dhekunuburi</v>
      </c>
    </row>
    <row r="3773" spans="1:3">
      <c r="A3773" t="s">
        <v>12146</v>
      </c>
      <c r="B3773" t="s">
        <v>12148</v>
      </c>
      <c r="C3773" t="str">
        <f t="shared" si="58"/>
        <v>MVSouth Ari Atoll</v>
      </c>
    </row>
    <row r="3774" spans="1:3">
      <c r="A3774" t="s">
        <v>12149</v>
      </c>
      <c r="B3774" t="s">
        <v>12150</v>
      </c>
      <c r="C3774" t="str">
        <f t="shared" si="58"/>
        <v>MVAriatholhu Uthuruburi</v>
      </c>
    </row>
    <row r="3775" spans="1:3">
      <c r="A3775" t="s">
        <v>12149</v>
      </c>
      <c r="B3775" t="s">
        <v>12151</v>
      </c>
      <c r="C3775" t="str">
        <f t="shared" si="58"/>
        <v>MVNorth Ari Atoll</v>
      </c>
    </row>
    <row r="3776" spans="1:3">
      <c r="A3776" t="s">
        <v>12152</v>
      </c>
      <c r="B3776" t="s">
        <v>12153</v>
      </c>
      <c r="C3776" t="str">
        <f t="shared" si="58"/>
        <v>MVFaadhippolhu</v>
      </c>
    </row>
    <row r="3777" spans="1:3">
      <c r="A3777" t="s">
        <v>12152</v>
      </c>
      <c r="B3777" t="s">
        <v>12153</v>
      </c>
      <c r="C3777" t="str">
        <f t="shared" si="58"/>
        <v>MVFaadhippolhu</v>
      </c>
    </row>
    <row r="3778" spans="1:3">
      <c r="A3778" t="s">
        <v>12154</v>
      </c>
      <c r="B3778" t="s">
        <v>12155</v>
      </c>
      <c r="C3778" t="str">
        <f t="shared" si="58"/>
        <v>MVFelidheatholhu</v>
      </c>
    </row>
    <row r="3779" spans="1:3">
      <c r="A3779" t="s">
        <v>12154</v>
      </c>
      <c r="B3779" t="s">
        <v>12156</v>
      </c>
      <c r="C3779" t="str">
        <f t="shared" ref="C3779:C3842" si="59">LEFT(A3779,2)&amp;B3779</f>
        <v>MVFelidhu Atoll</v>
      </c>
    </row>
    <row r="3780" spans="1:3">
      <c r="A3780" t="s">
        <v>12157</v>
      </c>
      <c r="B3780" t="s">
        <v>12158</v>
      </c>
      <c r="C3780" t="str">
        <f t="shared" si="59"/>
        <v>MVHahdhunmathi</v>
      </c>
    </row>
    <row r="3781" spans="1:3">
      <c r="A3781" t="s">
        <v>12157</v>
      </c>
      <c r="B3781" t="s">
        <v>12158</v>
      </c>
      <c r="C3781" t="str">
        <f t="shared" si="59"/>
        <v>MVHahdhunmathi</v>
      </c>
    </row>
    <row r="3782" spans="1:3">
      <c r="A3782" t="s">
        <v>12159</v>
      </c>
      <c r="B3782" t="s">
        <v>12160</v>
      </c>
      <c r="C3782" t="str">
        <f t="shared" si="59"/>
        <v>MVThiladhunmathee Uthuruburi</v>
      </c>
    </row>
    <row r="3783" spans="1:3">
      <c r="A3783" t="s">
        <v>12159</v>
      </c>
      <c r="B3783" t="s">
        <v>12161</v>
      </c>
      <c r="C3783" t="str">
        <f t="shared" si="59"/>
        <v>MVNorth Thiladhunmathi</v>
      </c>
    </row>
    <row r="3784" spans="1:3">
      <c r="A3784" t="s">
        <v>12162</v>
      </c>
      <c r="B3784" t="s">
        <v>12163</v>
      </c>
      <c r="C3784" t="str">
        <f t="shared" si="59"/>
        <v>MVKolhumadulu</v>
      </c>
    </row>
    <row r="3785" spans="1:3">
      <c r="A3785" t="s">
        <v>12162</v>
      </c>
      <c r="B3785" t="s">
        <v>12163</v>
      </c>
      <c r="C3785" t="str">
        <f t="shared" si="59"/>
        <v>MVKolhumadulu</v>
      </c>
    </row>
    <row r="3786" spans="1:3">
      <c r="A3786" t="s">
        <v>12164</v>
      </c>
      <c r="B3786" t="s">
        <v>12165</v>
      </c>
      <c r="C3786" t="str">
        <f t="shared" si="59"/>
        <v>MVMulakatholhu</v>
      </c>
    </row>
    <row r="3787" spans="1:3">
      <c r="A3787" t="s">
        <v>12164</v>
      </c>
      <c r="B3787" t="s">
        <v>12166</v>
      </c>
      <c r="C3787" t="str">
        <f t="shared" si="59"/>
        <v>MVMulaku Atoll</v>
      </c>
    </row>
    <row r="3788" spans="1:3">
      <c r="A3788" t="s">
        <v>12167</v>
      </c>
      <c r="B3788" t="s">
        <v>12168</v>
      </c>
      <c r="C3788" t="str">
        <f t="shared" si="59"/>
        <v>MVMaalhosmadulu Uthuruburi</v>
      </c>
    </row>
    <row r="3789" spans="1:3">
      <c r="A3789" t="s">
        <v>12167</v>
      </c>
      <c r="B3789" t="s">
        <v>12169</v>
      </c>
      <c r="C3789" t="str">
        <f t="shared" si="59"/>
        <v>MVNorth Maalhosmadulu</v>
      </c>
    </row>
    <row r="3790" spans="1:3">
      <c r="A3790" t="s">
        <v>12170</v>
      </c>
      <c r="B3790" t="s">
        <v>12171</v>
      </c>
      <c r="C3790" t="str">
        <f t="shared" si="59"/>
        <v>MVNilandheatholhu Uthuruburi</v>
      </c>
    </row>
    <row r="3791" spans="1:3">
      <c r="A3791" t="s">
        <v>12170</v>
      </c>
      <c r="B3791" t="s">
        <v>12172</v>
      </c>
      <c r="C3791" t="str">
        <f t="shared" si="59"/>
        <v>MVNorth Nilandhe Atoll</v>
      </c>
    </row>
    <row r="3792" spans="1:3">
      <c r="A3792" t="s">
        <v>12173</v>
      </c>
      <c r="B3792" t="s">
        <v>12174</v>
      </c>
      <c r="C3792" t="str">
        <f t="shared" si="59"/>
        <v>MVNilandheatholhu Dhekunuburi</v>
      </c>
    </row>
    <row r="3793" spans="1:3">
      <c r="A3793" t="s">
        <v>12173</v>
      </c>
      <c r="B3793" t="s">
        <v>12175</v>
      </c>
      <c r="C3793" t="str">
        <f t="shared" si="59"/>
        <v>MVSouth Nilandhe Atoll</v>
      </c>
    </row>
    <row r="3794" spans="1:3">
      <c r="A3794" t="s">
        <v>12176</v>
      </c>
      <c r="B3794" t="s">
        <v>12177</v>
      </c>
      <c r="C3794" t="str">
        <f t="shared" si="59"/>
        <v>MVMaalhosmadulu Dhekunuburi</v>
      </c>
    </row>
    <row r="3795" spans="1:3">
      <c r="A3795" t="s">
        <v>12176</v>
      </c>
      <c r="B3795" t="s">
        <v>12178</v>
      </c>
      <c r="C3795" t="str">
        <f t="shared" si="59"/>
        <v>MVSouth Maalhosmadulu</v>
      </c>
    </row>
    <row r="3796" spans="1:3">
      <c r="A3796" t="s">
        <v>12179</v>
      </c>
      <c r="B3796" t="s">
        <v>12180</v>
      </c>
      <c r="C3796" t="str">
        <f t="shared" si="59"/>
        <v>MVThiladhunmathee Dhekunuburi</v>
      </c>
    </row>
    <row r="3797" spans="1:3">
      <c r="A3797" t="s">
        <v>12179</v>
      </c>
      <c r="B3797" t="s">
        <v>12181</v>
      </c>
      <c r="C3797" t="str">
        <f t="shared" si="59"/>
        <v>MVSouth Thiladhunmathi</v>
      </c>
    </row>
    <row r="3798" spans="1:3">
      <c r="A3798" t="s">
        <v>12182</v>
      </c>
      <c r="B3798" t="s">
        <v>12183</v>
      </c>
      <c r="C3798" t="str">
        <f t="shared" si="59"/>
        <v>MVMiladhunmadulu Uthuruburi</v>
      </c>
    </row>
    <row r="3799" spans="1:3">
      <c r="A3799" t="s">
        <v>12182</v>
      </c>
      <c r="B3799" t="s">
        <v>12184</v>
      </c>
      <c r="C3799" t="str">
        <f t="shared" si="59"/>
        <v>MVNorth Miladhunmadulu</v>
      </c>
    </row>
    <row r="3800" spans="1:3">
      <c r="A3800" t="s">
        <v>12185</v>
      </c>
      <c r="B3800" t="s">
        <v>12186</v>
      </c>
      <c r="C3800" t="str">
        <f t="shared" si="59"/>
        <v>MVMiladhunmadulu Dhekunuburi</v>
      </c>
    </row>
    <row r="3801" spans="1:3">
      <c r="A3801" t="s">
        <v>12185</v>
      </c>
      <c r="B3801" t="s">
        <v>12187</v>
      </c>
      <c r="C3801" t="str">
        <f t="shared" si="59"/>
        <v>MVSouth Miladhunmadulu</v>
      </c>
    </row>
    <row r="3802" spans="1:3">
      <c r="A3802" t="s">
        <v>12188</v>
      </c>
      <c r="B3802" t="s">
        <v>12189</v>
      </c>
      <c r="C3802" t="str">
        <f t="shared" si="59"/>
        <v>MVMaaleatholhu</v>
      </c>
    </row>
    <row r="3803" spans="1:3">
      <c r="A3803" t="s">
        <v>12188</v>
      </c>
      <c r="B3803" t="s">
        <v>12190</v>
      </c>
      <c r="C3803" t="str">
        <f t="shared" si="59"/>
        <v>MVMale Atoll</v>
      </c>
    </row>
    <row r="3804" spans="1:3">
      <c r="A3804" t="s">
        <v>12191</v>
      </c>
      <c r="B3804" t="s">
        <v>12192</v>
      </c>
      <c r="C3804" t="str">
        <f t="shared" si="59"/>
        <v>MVHuvadhuatholhu Uthuruburi</v>
      </c>
    </row>
    <row r="3805" spans="1:3">
      <c r="A3805" t="s">
        <v>12191</v>
      </c>
      <c r="B3805" t="s">
        <v>12193</v>
      </c>
      <c r="C3805" t="str">
        <f t="shared" si="59"/>
        <v>MVNorth Huvadhu Atoll</v>
      </c>
    </row>
    <row r="3806" spans="1:3">
      <c r="A3806" t="s">
        <v>12194</v>
      </c>
      <c r="B3806" t="s">
        <v>12195</v>
      </c>
      <c r="C3806" t="str">
        <f t="shared" si="59"/>
        <v>MVHuvadhuatholhu Dhekunuburi</v>
      </c>
    </row>
    <row r="3807" spans="1:3">
      <c r="A3807" t="s">
        <v>12194</v>
      </c>
      <c r="B3807" t="s">
        <v>12196</v>
      </c>
      <c r="C3807" t="str">
        <f t="shared" si="59"/>
        <v>MVSouth Huvadhu Atoll</v>
      </c>
    </row>
    <row r="3808" spans="1:3">
      <c r="A3808" t="s">
        <v>12197</v>
      </c>
      <c r="B3808" t="s">
        <v>12198</v>
      </c>
      <c r="C3808" t="str">
        <f t="shared" si="59"/>
        <v>MVFuvammulah</v>
      </c>
    </row>
    <row r="3809" spans="1:3">
      <c r="A3809" t="s">
        <v>12197</v>
      </c>
      <c r="B3809" t="s">
        <v>12198</v>
      </c>
      <c r="C3809" t="str">
        <f t="shared" si="59"/>
        <v>MVFuvammulah</v>
      </c>
    </row>
    <row r="3810" spans="1:3">
      <c r="A3810" t="s">
        <v>12199</v>
      </c>
      <c r="B3810" t="s">
        <v>12200</v>
      </c>
      <c r="C3810" t="str">
        <f t="shared" si="59"/>
        <v>MVAddu</v>
      </c>
    </row>
    <row r="3811" spans="1:3">
      <c r="A3811" t="s">
        <v>12199</v>
      </c>
      <c r="B3811" t="s">
        <v>12201</v>
      </c>
      <c r="C3811" t="str">
        <f t="shared" si="59"/>
        <v>MVAddu City</v>
      </c>
    </row>
    <row r="3812" spans="1:3">
      <c r="A3812" t="s">
        <v>12202</v>
      </c>
      <c r="B3812" t="s">
        <v>12203</v>
      </c>
      <c r="C3812" t="str">
        <f t="shared" si="59"/>
        <v>MVMaale</v>
      </c>
    </row>
    <row r="3813" spans="1:3">
      <c r="A3813" t="s">
        <v>12202</v>
      </c>
      <c r="B3813" t="s">
        <v>12204</v>
      </c>
      <c r="C3813" t="str">
        <f t="shared" si="59"/>
        <v>MVMale</v>
      </c>
    </row>
    <row r="3814" spans="1:3">
      <c r="A3814" t="s">
        <v>12205</v>
      </c>
      <c r="B3814" t="s">
        <v>12206</v>
      </c>
      <c r="C3814" t="str">
        <f t="shared" si="59"/>
        <v>MWCentral Region</v>
      </c>
    </row>
    <row r="3815" spans="1:3">
      <c r="A3815" t="s">
        <v>12205</v>
      </c>
      <c r="B3815" t="s">
        <v>12207</v>
      </c>
      <c r="C3815" t="str">
        <f t="shared" si="59"/>
        <v>MWChapakati</v>
      </c>
    </row>
    <row r="3816" spans="1:3">
      <c r="A3816" t="s">
        <v>12208</v>
      </c>
      <c r="B3816" t="s">
        <v>12209</v>
      </c>
      <c r="C3816" t="str">
        <f t="shared" si="59"/>
        <v>MWDedza</v>
      </c>
    </row>
    <row r="3817" spans="1:3">
      <c r="A3817" t="s">
        <v>12208</v>
      </c>
      <c r="B3817" t="s">
        <v>12209</v>
      </c>
      <c r="C3817" t="str">
        <f t="shared" si="59"/>
        <v>MWDedza</v>
      </c>
    </row>
    <row r="3818" spans="1:3">
      <c r="A3818" t="s">
        <v>12210</v>
      </c>
      <c r="B3818" t="s">
        <v>172</v>
      </c>
      <c r="C3818" t="str">
        <f t="shared" si="59"/>
        <v>MWDowa</v>
      </c>
    </row>
    <row r="3819" spans="1:3">
      <c r="A3819" t="s">
        <v>12210</v>
      </c>
      <c r="B3819" t="s">
        <v>172</v>
      </c>
      <c r="C3819" t="str">
        <f t="shared" si="59"/>
        <v>MWDowa</v>
      </c>
    </row>
    <row r="3820" spans="1:3">
      <c r="A3820" t="s">
        <v>12211</v>
      </c>
      <c r="B3820" t="s">
        <v>12212</v>
      </c>
      <c r="C3820" t="str">
        <f t="shared" si="59"/>
        <v>MWKasungu</v>
      </c>
    </row>
    <row r="3821" spans="1:3">
      <c r="A3821" t="s">
        <v>12211</v>
      </c>
      <c r="B3821" t="s">
        <v>12212</v>
      </c>
      <c r="C3821" t="str">
        <f t="shared" si="59"/>
        <v>MWKasungu</v>
      </c>
    </row>
    <row r="3822" spans="1:3">
      <c r="A3822" t="s">
        <v>12213</v>
      </c>
      <c r="B3822" t="s">
        <v>12214</v>
      </c>
      <c r="C3822" t="str">
        <f t="shared" si="59"/>
        <v>MWLilongwe</v>
      </c>
    </row>
    <row r="3823" spans="1:3">
      <c r="A3823" t="s">
        <v>12213</v>
      </c>
      <c r="B3823" t="s">
        <v>12214</v>
      </c>
      <c r="C3823" t="str">
        <f t="shared" si="59"/>
        <v>MWLilongwe</v>
      </c>
    </row>
    <row r="3824" spans="1:3">
      <c r="A3824" t="s">
        <v>12215</v>
      </c>
      <c r="B3824" t="s">
        <v>12216</v>
      </c>
      <c r="C3824" t="str">
        <f t="shared" si="59"/>
        <v>MWMchinji</v>
      </c>
    </row>
    <row r="3825" spans="1:3">
      <c r="A3825" t="s">
        <v>12215</v>
      </c>
      <c r="B3825" t="s">
        <v>12216</v>
      </c>
      <c r="C3825" t="str">
        <f t="shared" si="59"/>
        <v>MWMchinji</v>
      </c>
    </row>
    <row r="3826" spans="1:3">
      <c r="A3826" t="s">
        <v>12217</v>
      </c>
      <c r="B3826" t="s">
        <v>12218</v>
      </c>
      <c r="C3826" t="str">
        <f t="shared" si="59"/>
        <v>MWNtchisi</v>
      </c>
    </row>
    <row r="3827" spans="1:3">
      <c r="A3827" t="s">
        <v>12217</v>
      </c>
      <c r="B3827" t="s">
        <v>12218</v>
      </c>
      <c r="C3827" t="str">
        <f t="shared" si="59"/>
        <v>MWNtchisi</v>
      </c>
    </row>
    <row r="3828" spans="1:3">
      <c r="A3828" t="s">
        <v>12219</v>
      </c>
      <c r="B3828" t="s">
        <v>12220</v>
      </c>
      <c r="C3828" t="str">
        <f t="shared" si="59"/>
        <v>MWNkhotakota</v>
      </c>
    </row>
    <row r="3829" spans="1:3">
      <c r="A3829" t="s">
        <v>12219</v>
      </c>
      <c r="B3829" t="s">
        <v>12220</v>
      </c>
      <c r="C3829" t="str">
        <f t="shared" si="59"/>
        <v>MWNkhotakota</v>
      </c>
    </row>
    <row r="3830" spans="1:3">
      <c r="A3830" t="s">
        <v>12221</v>
      </c>
      <c r="B3830" t="s">
        <v>12222</v>
      </c>
      <c r="C3830" t="str">
        <f t="shared" si="59"/>
        <v>MWNtcheu</v>
      </c>
    </row>
    <row r="3831" spans="1:3">
      <c r="A3831" t="s">
        <v>12221</v>
      </c>
      <c r="B3831" t="s">
        <v>12222</v>
      </c>
      <c r="C3831" t="str">
        <f t="shared" si="59"/>
        <v>MWNtcheu</v>
      </c>
    </row>
    <row r="3832" spans="1:3">
      <c r="A3832" t="s">
        <v>12223</v>
      </c>
      <c r="B3832" t="s">
        <v>12224</v>
      </c>
      <c r="C3832" t="str">
        <f t="shared" si="59"/>
        <v>MWSalima</v>
      </c>
    </row>
    <row r="3833" spans="1:3">
      <c r="A3833" t="s">
        <v>12223</v>
      </c>
      <c r="B3833" t="s">
        <v>12224</v>
      </c>
      <c r="C3833" t="str">
        <f t="shared" si="59"/>
        <v>MWSalima</v>
      </c>
    </row>
    <row r="3834" spans="1:3">
      <c r="A3834" t="s">
        <v>12225</v>
      </c>
      <c r="B3834" t="s">
        <v>12226</v>
      </c>
      <c r="C3834" t="str">
        <f t="shared" si="59"/>
        <v>MWNorthern Region</v>
      </c>
    </row>
    <row r="3835" spans="1:3">
      <c r="A3835" t="s">
        <v>12225</v>
      </c>
      <c r="B3835" t="s">
        <v>12227</v>
      </c>
      <c r="C3835" t="str">
        <f t="shared" si="59"/>
        <v>MWChakumpoto</v>
      </c>
    </row>
    <row r="3836" spans="1:3">
      <c r="A3836" t="s">
        <v>12228</v>
      </c>
      <c r="B3836" t="s">
        <v>12229</v>
      </c>
      <c r="C3836" t="str">
        <f t="shared" si="59"/>
        <v>MWChitipa</v>
      </c>
    </row>
    <row r="3837" spans="1:3">
      <c r="A3837" t="s">
        <v>12228</v>
      </c>
      <c r="B3837" t="s">
        <v>12229</v>
      </c>
      <c r="C3837" t="str">
        <f t="shared" si="59"/>
        <v>MWChitipa</v>
      </c>
    </row>
    <row r="3838" spans="1:3">
      <c r="A3838" t="s">
        <v>12230</v>
      </c>
      <c r="B3838" t="s">
        <v>12231</v>
      </c>
      <c r="C3838" t="str">
        <f t="shared" si="59"/>
        <v>MWKaronga</v>
      </c>
    </row>
    <row r="3839" spans="1:3">
      <c r="A3839" t="s">
        <v>12230</v>
      </c>
      <c r="B3839" t="s">
        <v>12231</v>
      </c>
      <c r="C3839" t="str">
        <f t="shared" si="59"/>
        <v>MWKaronga</v>
      </c>
    </row>
    <row r="3840" spans="1:3">
      <c r="A3840" t="s">
        <v>12232</v>
      </c>
      <c r="B3840" t="s">
        <v>12233</v>
      </c>
      <c r="C3840" t="str">
        <f t="shared" si="59"/>
        <v>MWLikoma</v>
      </c>
    </row>
    <row r="3841" spans="1:3">
      <c r="A3841" t="s">
        <v>12232</v>
      </c>
      <c r="B3841" t="s">
        <v>12233</v>
      </c>
      <c r="C3841" t="str">
        <f t="shared" si="59"/>
        <v>MWLikoma</v>
      </c>
    </row>
    <row r="3842" spans="1:3">
      <c r="A3842" t="s">
        <v>12234</v>
      </c>
      <c r="B3842" t="s">
        <v>12235</v>
      </c>
      <c r="C3842" t="str">
        <f t="shared" si="59"/>
        <v>MWMzimba</v>
      </c>
    </row>
    <row r="3843" spans="1:3">
      <c r="A3843" t="s">
        <v>12234</v>
      </c>
      <c r="B3843" t="s">
        <v>12235</v>
      </c>
      <c r="C3843" t="str">
        <f t="shared" ref="C3843:C3906" si="60">LEFT(A3843,2)&amp;B3843</f>
        <v>MWMzimba</v>
      </c>
    </row>
    <row r="3844" spans="1:3">
      <c r="A3844" t="s">
        <v>12236</v>
      </c>
      <c r="B3844" t="s">
        <v>12237</v>
      </c>
      <c r="C3844" t="str">
        <f t="shared" si="60"/>
        <v>MWNkhata Bay</v>
      </c>
    </row>
    <row r="3845" spans="1:3">
      <c r="A3845" t="s">
        <v>12236</v>
      </c>
      <c r="B3845" t="s">
        <v>12237</v>
      </c>
      <c r="C3845" t="str">
        <f t="shared" si="60"/>
        <v>MWNkhata Bay</v>
      </c>
    </row>
    <row r="3846" spans="1:3">
      <c r="A3846" t="s">
        <v>12238</v>
      </c>
      <c r="B3846" t="s">
        <v>12239</v>
      </c>
      <c r="C3846" t="str">
        <f t="shared" si="60"/>
        <v>MWRumphi</v>
      </c>
    </row>
    <row r="3847" spans="1:3">
      <c r="A3847" t="s">
        <v>12238</v>
      </c>
      <c r="B3847" t="s">
        <v>12239</v>
      </c>
      <c r="C3847" t="str">
        <f t="shared" si="60"/>
        <v>MWRumphi</v>
      </c>
    </row>
    <row r="3848" spans="1:3">
      <c r="A3848" t="s">
        <v>12240</v>
      </c>
      <c r="B3848" t="s">
        <v>12241</v>
      </c>
      <c r="C3848" t="str">
        <f t="shared" si="60"/>
        <v>MWSouthern Region</v>
      </c>
    </row>
    <row r="3849" spans="1:3">
      <c r="A3849" t="s">
        <v>12240</v>
      </c>
      <c r="B3849" t="s">
        <v>12242</v>
      </c>
      <c r="C3849" t="str">
        <f t="shared" si="60"/>
        <v>MWChakumwera</v>
      </c>
    </row>
    <row r="3850" spans="1:3">
      <c r="A3850" t="s">
        <v>12243</v>
      </c>
      <c r="B3850" t="s">
        <v>12244</v>
      </c>
      <c r="C3850" t="str">
        <f t="shared" si="60"/>
        <v>MWBalaka</v>
      </c>
    </row>
    <row r="3851" spans="1:3">
      <c r="A3851" t="s">
        <v>12243</v>
      </c>
      <c r="B3851" t="s">
        <v>12244</v>
      </c>
      <c r="C3851" t="str">
        <f t="shared" si="60"/>
        <v>MWBalaka</v>
      </c>
    </row>
    <row r="3852" spans="1:3">
      <c r="A3852" t="s">
        <v>12245</v>
      </c>
      <c r="B3852" t="s">
        <v>12246</v>
      </c>
      <c r="C3852" t="str">
        <f t="shared" si="60"/>
        <v>MWBlantyre</v>
      </c>
    </row>
    <row r="3853" spans="1:3">
      <c r="A3853" t="s">
        <v>12245</v>
      </c>
      <c r="B3853" t="s">
        <v>12246</v>
      </c>
      <c r="C3853" t="str">
        <f t="shared" si="60"/>
        <v>MWBlantyre</v>
      </c>
    </row>
    <row r="3854" spans="1:3">
      <c r="A3854" t="s">
        <v>12247</v>
      </c>
      <c r="B3854" t="s">
        <v>12248</v>
      </c>
      <c r="C3854" t="str">
        <f t="shared" si="60"/>
        <v>MWChikwawa</v>
      </c>
    </row>
    <row r="3855" spans="1:3">
      <c r="A3855" t="s">
        <v>12247</v>
      </c>
      <c r="B3855" t="s">
        <v>12248</v>
      </c>
      <c r="C3855" t="str">
        <f t="shared" si="60"/>
        <v>MWChikwawa</v>
      </c>
    </row>
    <row r="3856" spans="1:3">
      <c r="A3856" t="s">
        <v>12249</v>
      </c>
      <c r="B3856" t="s">
        <v>12250</v>
      </c>
      <c r="C3856" t="str">
        <f t="shared" si="60"/>
        <v>MWChiradzulu</v>
      </c>
    </row>
    <row r="3857" spans="1:3">
      <c r="A3857" t="s">
        <v>12249</v>
      </c>
      <c r="B3857" t="s">
        <v>12250</v>
      </c>
      <c r="C3857" t="str">
        <f t="shared" si="60"/>
        <v>MWChiradzulu</v>
      </c>
    </row>
    <row r="3858" spans="1:3">
      <c r="A3858" t="s">
        <v>12251</v>
      </c>
      <c r="B3858" t="s">
        <v>12252</v>
      </c>
      <c r="C3858" t="str">
        <f t="shared" si="60"/>
        <v>MWMangochi</v>
      </c>
    </row>
    <row r="3859" spans="1:3">
      <c r="A3859" t="s">
        <v>12251</v>
      </c>
      <c r="B3859" t="s">
        <v>12252</v>
      </c>
      <c r="C3859" t="str">
        <f t="shared" si="60"/>
        <v>MWMangochi</v>
      </c>
    </row>
    <row r="3860" spans="1:3">
      <c r="A3860" t="s">
        <v>12253</v>
      </c>
      <c r="B3860" t="s">
        <v>12254</v>
      </c>
      <c r="C3860" t="str">
        <f t="shared" si="60"/>
        <v>MWMachinga</v>
      </c>
    </row>
    <row r="3861" spans="1:3">
      <c r="A3861" t="s">
        <v>12253</v>
      </c>
      <c r="B3861" t="s">
        <v>12254</v>
      </c>
      <c r="C3861" t="str">
        <f t="shared" si="60"/>
        <v>MWMachinga</v>
      </c>
    </row>
    <row r="3862" spans="1:3">
      <c r="A3862" t="s">
        <v>12255</v>
      </c>
      <c r="B3862" t="s">
        <v>12256</v>
      </c>
      <c r="C3862" t="str">
        <f t="shared" si="60"/>
        <v>MWMulanje</v>
      </c>
    </row>
    <row r="3863" spans="1:3">
      <c r="A3863" t="s">
        <v>12255</v>
      </c>
      <c r="B3863" t="s">
        <v>12256</v>
      </c>
      <c r="C3863" t="str">
        <f t="shared" si="60"/>
        <v>MWMulanje</v>
      </c>
    </row>
    <row r="3864" spans="1:3">
      <c r="A3864" t="s">
        <v>12257</v>
      </c>
      <c r="B3864" t="s">
        <v>12258</v>
      </c>
      <c r="C3864" t="str">
        <f t="shared" si="60"/>
        <v>MWMwanza</v>
      </c>
    </row>
    <row r="3865" spans="1:3">
      <c r="A3865" t="s">
        <v>12257</v>
      </c>
      <c r="B3865" t="s">
        <v>12258</v>
      </c>
      <c r="C3865" t="str">
        <f t="shared" si="60"/>
        <v>MWMwanza</v>
      </c>
    </row>
    <row r="3866" spans="1:3">
      <c r="A3866" t="s">
        <v>12259</v>
      </c>
      <c r="B3866" t="s">
        <v>12260</v>
      </c>
      <c r="C3866" t="str">
        <f t="shared" si="60"/>
        <v>MWNeno</v>
      </c>
    </row>
    <row r="3867" spans="1:3">
      <c r="A3867" t="s">
        <v>12259</v>
      </c>
      <c r="B3867" t="s">
        <v>12260</v>
      </c>
      <c r="C3867" t="str">
        <f t="shared" si="60"/>
        <v>MWNeno</v>
      </c>
    </row>
    <row r="3868" spans="1:3">
      <c r="A3868" t="s">
        <v>12261</v>
      </c>
      <c r="B3868" t="s">
        <v>12262</v>
      </c>
      <c r="C3868" t="str">
        <f t="shared" si="60"/>
        <v>MWNsanje</v>
      </c>
    </row>
    <row r="3869" spans="1:3">
      <c r="A3869" t="s">
        <v>12261</v>
      </c>
      <c r="B3869" t="s">
        <v>12262</v>
      </c>
      <c r="C3869" t="str">
        <f t="shared" si="60"/>
        <v>MWNsanje</v>
      </c>
    </row>
    <row r="3870" spans="1:3">
      <c r="A3870" t="s">
        <v>12263</v>
      </c>
      <c r="B3870" t="s">
        <v>12264</v>
      </c>
      <c r="C3870" t="str">
        <f t="shared" si="60"/>
        <v>MWPhalombe</v>
      </c>
    </row>
    <row r="3871" spans="1:3">
      <c r="A3871" t="s">
        <v>12263</v>
      </c>
      <c r="B3871" t="s">
        <v>12264</v>
      </c>
      <c r="C3871" t="str">
        <f t="shared" si="60"/>
        <v>MWPhalombe</v>
      </c>
    </row>
    <row r="3872" spans="1:3">
      <c r="A3872" t="s">
        <v>12265</v>
      </c>
      <c r="B3872" t="s">
        <v>12266</v>
      </c>
      <c r="C3872" t="str">
        <f t="shared" si="60"/>
        <v>MWThyolo</v>
      </c>
    </row>
    <row r="3873" spans="1:3">
      <c r="A3873" t="s">
        <v>12265</v>
      </c>
      <c r="B3873" t="s">
        <v>12266</v>
      </c>
      <c r="C3873" t="str">
        <f t="shared" si="60"/>
        <v>MWThyolo</v>
      </c>
    </row>
    <row r="3874" spans="1:3">
      <c r="A3874" t="s">
        <v>12267</v>
      </c>
      <c r="B3874" t="s">
        <v>12268</v>
      </c>
      <c r="C3874" t="str">
        <f t="shared" si="60"/>
        <v>MWZomba</v>
      </c>
    </row>
    <row r="3875" spans="1:3">
      <c r="A3875" t="s">
        <v>12267</v>
      </c>
      <c r="B3875" t="s">
        <v>12268</v>
      </c>
      <c r="C3875" t="str">
        <f t="shared" si="60"/>
        <v>MWZomba</v>
      </c>
    </row>
    <row r="3876" spans="1:3">
      <c r="A3876" t="s">
        <v>12269</v>
      </c>
      <c r="B3876" t="s">
        <v>12270</v>
      </c>
      <c r="C3876" t="str">
        <f t="shared" si="60"/>
        <v>MXAguascalientes</v>
      </c>
    </row>
    <row r="3877" spans="1:3">
      <c r="A3877" t="s">
        <v>12271</v>
      </c>
      <c r="B3877" t="s">
        <v>12272</v>
      </c>
      <c r="C3877" t="str">
        <f t="shared" si="60"/>
        <v>MXBaja California</v>
      </c>
    </row>
    <row r="3878" spans="1:3">
      <c r="A3878" t="s">
        <v>12273</v>
      </c>
      <c r="B3878" t="s">
        <v>12274</v>
      </c>
      <c r="C3878" t="str">
        <f t="shared" si="60"/>
        <v>MXBaja California Sur</v>
      </c>
    </row>
    <row r="3879" spans="1:3">
      <c r="A3879" t="s">
        <v>12275</v>
      </c>
      <c r="B3879" t="s">
        <v>12276</v>
      </c>
      <c r="C3879" t="str">
        <f t="shared" si="60"/>
        <v>MXCampeche</v>
      </c>
    </row>
    <row r="3880" spans="1:3">
      <c r="A3880" t="s">
        <v>12277</v>
      </c>
      <c r="B3880" t="s">
        <v>12278</v>
      </c>
      <c r="C3880" t="str">
        <f t="shared" si="60"/>
        <v>MXChihuahua</v>
      </c>
    </row>
    <row r="3881" spans="1:3">
      <c r="A3881" t="s">
        <v>12279</v>
      </c>
      <c r="B3881" t="s">
        <v>12280</v>
      </c>
      <c r="C3881" t="str">
        <f t="shared" si="60"/>
        <v>MXChiapas</v>
      </c>
    </row>
    <row r="3882" spans="1:3">
      <c r="A3882" t="s">
        <v>12281</v>
      </c>
      <c r="B3882" t="s">
        <v>1452</v>
      </c>
      <c r="C3882" t="str">
        <f t="shared" si="60"/>
        <v>MXCoahuila de Zaragoza</v>
      </c>
    </row>
    <row r="3883" spans="1:3">
      <c r="A3883" t="s">
        <v>12282</v>
      </c>
      <c r="B3883" t="s">
        <v>12283</v>
      </c>
      <c r="C3883" t="str">
        <f t="shared" si="60"/>
        <v>MXColima</v>
      </c>
    </row>
    <row r="3884" spans="1:3">
      <c r="A3884" t="s">
        <v>12284</v>
      </c>
      <c r="B3884" t="s">
        <v>12285</v>
      </c>
      <c r="C3884" t="str">
        <f t="shared" si="60"/>
        <v>MXDurango</v>
      </c>
    </row>
    <row r="3885" spans="1:3">
      <c r="A3885" t="s">
        <v>12286</v>
      </c>
      <c r="B3885" t="s">
        <v>12287</v>
      </c>
      <c r="C3885" t="str">
        <f t="shared" si="60"/>
        <v>MXGuerrero</v>
      </c>
    </row>
    <row r="3886" spans="1:3">
      <c r="A3886" t="s">
        <v>12288</v>
      </c>
      <c r="B3886" t="s">
        <v>12289</v>
      </c>
      <c r="C3886" t="str">
        <f t="shared" si="60"/>
        <v>MXGuanajuato</v>
      </c>
    </row>
    <row r="3887" spans="1:3">
      <c r="A3887" t="s">
        <v>12290</v>
      </c>
      <c r="B3887" t="s">
        <v>12291</v>
      </c>
      <c r="C3887" t="str">
        <f t="shared" si="60"/>
        <v>MXHidalgo</v>
      </c>
    </row>
    <row r="3888" spans="1:3">
      <c r="A3888" t="s">
        <v>12292</v>
      </c>
      <c r="B3888" t="s">
        <v>12293</v>
      </c>
      <c r="C3888" t="str">
        <f t="shared" si="60"/>
        <v>MXJalisco</v>
      </c>
    </row>
    <row r="3889" spans="1:3">
      <c r="A3889" t="s">
        <v>12294</v>
      </c>
      <c r="B3889" t="s">
        <v>12295</v>
      </c>
      <c r="C3889" t="str">
        <f t="shared" si="60"/>
        <v>MXMéxico</v>
      </c>
    </row>
    <row r="3890" spans="1:3">
      <c r="A3890" t="s">
        <v>12296</v>
      </c>
      <c r="B3890" t="s">
        <v>12297</v>
      </c>
      <c r="C3890" t="str">
        <f t="shared" si="60"/>
        <v>MXMichoacán de Ocampo</v>
      </c>
    </row>
    <row r="3891" spans="1:3">
      <c r="A3891" t="s">
        <v>12298</v>
      </c>
      <c r="B3891" t="s">
        <v>12299</v>
      </c>
      <c r="C3891" t="str">
        <f t="shared" si="60"/>
        <v>MXMorelos</v>
      </c>
    </row>
    <row r="3892" spans="1:3">
      <c r="A3892" t="s">
        <v>12300</v>
      </c>
      <c r="B3892" t="s">
        <v>12301</v>
      </c>
      <c r="C3892" t="str">
        <f t="shared" si="60"/>
        <v>MXNayarit</v>
      </c>
    </row>
    <row r="3893" spans="1:3">
      <c r="A3893" t="s">
        <v>12302</v>
      </c>
      <c r="B3893" t="s">
        <v>12303</v>
      </c>
      <c r="C3893" t="str">
        <f t="shared" si="60"/>
        <v>MXNuevo León</v>
      </c>
    </row>
    <row r="3894" spans="1:3">
      <c r="A3894" t="s">
        <v>12304</v>
      </c>
      <c r="B3894" t="s">
        <v>12305</v>
      </c>
      <c r="C3894" t="str">
        <f t="shared" si="60"/>
        <v>MXOaxaca</v>
      </c>
    </row>
    <row r="3895" spans="1:3">
      <c r="A3895" t="s">
        <v>12306</v>
      </c>
      <c r="B3895" t="s">
        <v>12307</v>
      </c>
      <c r="C3895" t="str">
        <f t="shared" si="60"/>
        <v>MXPuebla</v>
      </c>
    </row>
    <row r="3896" spans="1:3">
      <c r="A3896" t="s">
        <v>12308</v>
      </c>
      <c r="B3896" t="s">
        <v>12309</v>
      </c>
      <c r="C3896" t="str">
        <f t="shared" si="60"/>
        <v>MXQuerétaro</v>
      </c>
    </row>
    <row r="3897" spans="1:3">
      <c r="A3897" t="s">
        <v>12310</v>
      </c>
      <c r="B3897" t="s">
        <v>12311</v>
      </c>
      <c r="C3897" t="str">
        <f t="shared" si="60"/>
        <v>MXQuintana Roo</v>
      </c>
    </row>
    <row r="3898" spans="1:3">
      <c r="A3898" t="s">
        <v>12312</v>
      </c>
      <c r="B3898" t="s">
        <v>12313</v>
      </c>
      <c r="C3898" t="str">
        <f t="shared" si="60"/>
        <v>MXSinaloa</v>
      </c>
    </row>
    <row r="3899" spans="1:3">
      <c r="A3899" t="s">
        <v>12314</v>
      </c>
      <c r="B3899" t="s">
        <v>12315</v>
      </c>
      <c r="C3899" t="str">
        <f t="shared" si="60"/>
        <v>MXSan Luis Potosí</v>
      </c>
    </row>
    <row r="3900" spans="1:3">
      <c r="A3900" t="s">
        <v>12316</v>
      </c>
      <c r="B3900" t="s">
        <v>1275</v>
      </c>
      <c r="C3900" t="str">
        <f t="shared" si="60"/>
        <v>MXSonora</v>
      </c>
    </row>
    <row r="3901" spans="1:3">
      <c r="A3901" t="s">
        <v>12317</v>
      </c>
      <c r="B3901" t="s">
        <v>12318</v>
      </c>
      <c r="C3901" t="str">
        <f t="shared" si="60"/>
        <v>MXTabasco</v>
      </c>
    </row>
    <row r="3902" spans="1:3">
      <c r="A3902" t="s">
        <v>12319</v>
      </c>
      <c r="B3902" t="s">
        <v>1675</v>
      </c>
      <c r="C3902" t="str">
        <f t="shared" si="60"/>
        <v>MXTamaulipas</v>
      </c>
    </row>
    <row r="3903" spans="1:3">
      <c r="A3903" t="s">
        <v>12320</v>
      </c>
      <c r="B3903" t="s">
        <v>12321</v>
      </c>
      <c r="C3903" t="str">
        <f t="shared" si="60"/>
        <v>MXTlaxcala</v>
      </c>
    </row>
    <row r="3904" spans="1:3">
      <c r="A3904" t="s">
        <v>12322</v>
      </c>
      <c r="B3904" t="s">
        <v>12323</v>
      </c>
      <c r="C3904" t="str">
        <f t="shared" si="60"/>
        <v>MXVeracruz de Ignacio de la Llave</v>
      </c>
    </row>
    <row r="3905" spans="1:3">
      <c r="A3905" t="s">
        <v>12324</v>
      </c>
      <c r="B3905" t="s">
        <v>12325</v>
      </c>
      <c r="C3905" t="str">
        <f t="shared" si="60"/>
        <v>MXYucatán</v>
      </c>
    </row>
    <row r="3906" spans="1:3">
      <c r="A3906" t="s">
        <v>12326</v>
      </c>
      <c r="B3906" t="s">
        <v>12327</v>
      </c>
      <c r="C3906" t="str">
        <f t="shared" si="60"/>
        <v>MXZacatecas</v>
      </c>
    </row>
    <row r="3907" spans="1:3">
      <c r="A3907" t="s">
        <v>12328</v>
      </c>
      <c r="B3907" t="s">
        <v>12329</v>
      </c>
      <c r="C3907" t="str">
        <f t="shared" ref="C3907:C3970" si="61">LEFT(A3907,2)&amp;B3907</f>
        <v>MXCiudad de México</v>
      </c>
    </row>
    <row r="3908" spans="1:3">
      <c r="A3908" t="s">
        <v>12330</v>
      </c>
      <c r="B3908" t="s">
        <v>12331</v>
      </c>
      <c r="C3908" t="str">
        <f t="shared" si="61"/>
        <v>MYWilayah Persekutuan Kuala Lumpur</v>
      </c>
    </row>
    <row r="3909" spans="1:3">
      <c r="A3909" t="s">
        <v>12332</v>
      </c>
      <c r="B3909" t="s">
        <v>12333</v>
      </c>
      <c r="C3909" t="str">
        <f t="shared" si="61"/>
        <v>MYWilayah Persekutuan Labuan</v>
      </c>
    </row>
    <row r="3910" spans="1:3">
      <c r="A3910" t="s">
        <v>12334</v>
      </c>
      <c r="B3910" t="s">
        <v>12335</v>
      </c>
      <c r="C3910" t="str">
        <f t="shared" si="61"/>
        <v>MYWilayah Persekutuan Putrajaya</v>
      </c>
    </row>
    <row r="3911" spans="1:3">
      <c r="A3911" t="s">
        <v>12336</v>
      </c>
      <c r="B3911" t="s">
        <v>12337</v>
      </c>
      <c r="C3911" t="str">
        <f t="shared" si="61"/>
        <v>MYJohor</v>
      </c>
    </row>
    <row r="3912" spans="1:3">
      <c r="A3912" t="s">
        <v>12338</v>
      </c>
      <c r="B3912" t="s">
        <v>12339</v>
      </c>
      <c r="C3912" t="str">
        <f t="shared" si="61"/>
        <v>MYKedah</v>
      </c>
    </row>
    <row r="3913" spans="1:3">
      <c r="A3913" t="s">
        <v>12340</v>
      </c>
      <c r="B3913" t="s">
        <v>12341</v>
      </c>
      <c r="C3913" t="str">
        <f t="shared" si="61"/>
        <v>MYKelantan</v>
      </c>
    </row>
    <row r="3914" spans="1:3">
      <c r="A3914" t="s">
        <v>12342</v>
      </c>
      <c r="B3914" t="s">
        <v>1478</v>
      </c>
      <c r="C3914" t="str">
        <f t="shared" si="61"/>
        <v>MYMelaka</v>
      </c>
    </row>
    <row r="3915" spans="1:3">
      <c r="A3915" t="s">
        <v>12343</v>
      </c>
      <c r="B3915" t="s">
        <v>12344</v>
      </c>
      <c r="C3915" t="str">
        <f t="shared" si="61"/>
        <v>MYNegeri Sembilan</v>
      </c>
    </row>
    <row r="3916" spans="1:3">
      <c r="A3916" t="s">
        <v>12345</v>
      </c>
      <c r="B3916" t="s">
        <v>12346</v>
      </c>
      <c r="C3916" t="str">
        <f t="shared" si="61"/>
        <v>MYPahang</v>
      </c>
    </row>
    <row r="3917" spans="1:3">
      <c r="A3917" t="s">
        <v>12347</v>
      </c>
      <c r="B3917" t="s">
        <v>1782</v>
      </c>
      <c r="C3917" t="str">
        <f t="shared" si="61"/>
        <v>MYPulau Pinang</v>
      </c>
    </row>
    <row r="3918" spans="1:3">
      <c r="A3918" t="s">
        <v>12348</v>
      </c>
      <c r="B3918" t="s">
        <v>12349</v>
      </c>
      <c r="C3918" t="str">
        <f t="shared" si="61"/>
        <v>MYPerak</v>
      </c>
    </row>
    <row r="3919" spans="1:3">
      <c r="A3919" t="s">
        <v>12350</v>
      </c>
      <c r="B3919" t="s">
        <v>12351</v>
      </c>
      <c r="C3919" t="str">
        <f t="shared" si="61"/>
        <v>MYPerlis</v>
      </c>
    </row>
    <row r="3920" spans="1:3">
      <c r="A3920" t="s">
        <v>12352</v>
      </c>
      <c r="B3920" t="s">
        <v>12353</v>
      </c>
      <c r="C3920" t="str">
        <f t="shared" si="61"/>
        <v>MYSelangor</v>
      </c>
    </row>
    <row r="3921" spans="1:3">
      <c r="A3921" t="s">
        <v>12354</v>
      </c>
      <c r="B3921" t="s">
        <v>12355</v>
      </c>
      <c r="C3921" t="str">
        <f t="shared" si="61"/>
        <v>MYTerengganu</v>
      </c>
    </row>
    <row r="3922" spans="1:3">
      <c r="A3922" t="s">
        <v>12356</v>
      </c>
      <c r="B3922" t="s">
        <v>12357</v>
      </c>
      <c r="C3922" t="str">
        <f t="shared" si="61"/>
        <v>MYSabah</v>
      </c>
    </row>
    <row r="3923" spans="1:3">
      <c r="A3923" t="s">
        <v>12358</v>
      </c>
      <c r="B3923" t="s">
        <v>12359</v>
      </c>
      <c r="C3923" t="str">
        <f t="shared" si="61"/>
        <v>MYSarawak</v>
      </c>
    </row>
    <row r="3924" spans="1:3">
      <c r="A3924" t="s">
        <v>12360</v>
      </c>
      <c r="B3924" t="s">
        <v>12361</v>
      </c>
      <c r="C3924" t="str">
        <f t="shared" si="61"/>
        <v>MZMaputo</v>
      </c>
    </row>
    <row r="3925" spans="1:3">
      <c r="A3925" t="s">
        <v>12362</v>
      </c>
      <c r="B3925" t="s">
        <v>12363</v>
      </c>
      <c r="C3925" t="str">
        <f t="shared" si="61"/>
        <v>MZNiassa</v>
      </c>
    </row>
    <row r="3926" spans="1:3">
      <c r="A3926" t="s">
        <v>12364</v>
      </c>
      <c r="B3926" t="s">
        <v>12365</v>
      </c>
      <c r="C3926" t="str">
        <f t="shared" si="61"/>
        <v>MZManica</v>
      </c>
    </row>
    <row r="3927" spans="1:3">
      <c r="A3927" t="s">
        <v>12366</v>
      </c>
      <c r="B3927" t="s">
        <v>12367</v>
      </c>
      <c r="C3927" t="str">
        <f t="shared" si="61"/>
        <v>MZGaza</v>
      </c>
    </row>
    <row r="3928" spans="1:3">
      <c r="A3928" t="s">
        <v>12368</v>
      </c>
      <c r="B3928" t="s">
        <v>12369</v>
      </c>
      <c r="C3928" t="str">
        <f t="shared" si="61"/>
        <v>MZInhambane</v>
      </c>
    </row>
    <row r="3929" spans="1:3">
      <c r="A3929" t="s">
        <v>12370</v>
      </c>
      <c r="B3929" t="s">
        <v>12361</v>
      </c>
      <c r="C3929" t="str">
        <f t="shared" si="61"/>
        <v>MZMaputo</v>
      </c>
    </row>
    <row r="3930" spans="1:3">
      <c r="A3930" t="s">
        <v>12371</v>
      </c>
      <c r="B3930" t="s">
        <v>12372</v>
      </c>
      <c r="C3930" t="str">
        <f t="shared" si="61"/>
        <v>MZNampula</v>
      </c>
    </row>
    <row r="3931" spans="1:3">
      <c r="A3931" t="s">
        <v>12373</v>
      </c>
      <c r="B3931" t="s">
        <v>12374</v>
      </c>
      <c r="C3931" t="str">
        <f t="shared" si="61"/>
        <v>MZCabo Delgado</v>
      </c>
    </row>
    <row r="3932" spans="1:3">
      <c r="A3932" t="s">
        <v>12375</v>
      </c>
      <c r="B3932" t="s">
        <v>12376</v>
      </c>
      <c r="C3932" t="str">
        <f t="shared" si="61"/>
        <v>MZZambézia</v>
      </c>
    </row>
    <row r="3933" spans="1:3">
      <c r="A3933" t="s">
        <v>12377</v>
      </c>
      <c r="B3933" t="s">
        <v>12378</v>
      </c>
      <c r="C3933" t="str">
        <f t="shared" si="61"/>
        <v>MZSofala</v>
      </c>
    </row>
    <row r="3934" spans="1:3">
      <c r="A3934" t="s">
        <v>12379</v>
      </c>
      <c r="B3934" t="s">
        <v>12380</v>
      </c>
      <c r="C3934" t="str">
        <f t="shared" si="61"/>
        <v>MZTete</v>
      </c>
    </row>
    <row r="3935" spans="1:3">
      <c r="A3935" t="s">
        <v>12381</v>
      </c>
      <c r="B3935" t="s">
        <v>12382</v>
      </c>
      <c r="C3935" t="str">
        <f t="shared" si="61"/>
        <v>NAZambezi</v>
      </c>
    </row>
    <row r="3936" spans="1:3">
      <c r="A3936" t="s">
        <v>12383</v>
      </c>
      <c r="B3936" t="s">
        <v>12384</v>
      </c>
      <c r="C3936" t="str">
        <f t="shared" si="61"/>
        <v>NAErongo</v>
      </c>
    </row>
    <row r="3937" spans="1:3">
      <c r="A3937" t="s">
        <v>12385</v>
      </c>
      <c r="B3937" t="s">
        <v>12386</v>
      </c>
      <c r="C3937" t="str">
        <f t="shared" si="61"/>
        <v>NAHardap</v>
      </c>
    </row>
    <row r="3938" spans="1:3">
      <c r="A3938" t="s">
        <v>12387</v>
      </c>
      <c r="B3938" t="s">
        <v>12388</v>
      </c>
      <c r="C3938" t="str">
        <f t="shared" si="61"/>
        <v>NAKaras</v>
      </c>
    </row>
    <row r="3939" spans="1:3">
      <c r="A3939" t="s">
        <v>12389</v>
      </c>
      <c r="B3939" t="s">
        <v>12390</v>
      </c>
      <c r="C3939" t="str">
        <f t="shared" si="61"/>
        <v>NAKavango East</v>
      </c>
    </row>
    <row r="3940" spans="1:3">
      <c r="A3940" t="s">
        <v>12391</v>
      </c>
      <c r="B3940" t="s">
        <v>12392</v>
      </c>
      <c r="C3940" t="str">
        <f t="shared" si="61"/>
        <v>NAKhomas</v>
      </c>
    </row>
    <row r="3941" spans="1:3">
      <c r="A3941" t="s">
        <v>12393</v>
      </c>
      <c r="B3941" t="s">
        <v>12394</v>
      </c>
      <c r="C3941" t="str">
        <f t="shared" si="61"/>
        <v>NAKunene</v>
      </c>
    </row>
    <row r="3942" spans="1:3">
      <c r="A3942" t="s">
        <v>12395</v>
      </c>
      <c r="B3942" t="s">
        <v>12396</v>
      </c>
      <c r="C3942" t="str">
        <f t="shared" si="61"/>
        <v>NAKavango West</v>
      </c>
    </row>
    <row r="3943" spans="1:3">
      <c r="A3943" t="s">
        <v>12397</v>
      </c>
      <c r="B3943" t="s">
        <v>12398</v>
      </c>
      <c r="C3943" t="str">
        <f t="shared" si="61"/>
        <v>NAOtjozondjupa</v>
      </c>
    </row>
    <row r="3944" spans="1:3">
      <c r="A3944" t="s">
        <v>12399</v>
      </c>
      <c r="B3944" t="s">
        <v>12400</v>
      </c>
      <c r="C3944" t="str">
        <f t="shared" si="61"/>
        <v>NAOmaheke</v>
      </c>
    </row>
    <row r="3945" spans="1:3">
      <c r="A3945" t="s">
        <v>12401</v>
      </c>
      <c r="B3945" t="s">
        <v>12402</v>
      </c>
      <c r="C3945" t="str">
        <f t="shared" si="61"/>
        <v>NAOshana</v>
      </c>
    </row>
    <row r="3946" spans="1:3">
      <c r="A3946" t="s">
        <v>12403</v>
      </c>
      <c r="B3946" t="s">
        <v>12404</v>
      </c>
      <c r="C3946" t="str">
        <f t="shared" si="61"/>
        <v>NAOmusati</v>
      </c>
    </row>
    <row r="3947" spans="1:3">
      <c r="A3947" t="s">
        <v>12405</v>
      </c>
      <c r="B3947" t="s">
        <v>12406</v>
      </c>
      <c r="C3947" t="str">
        <f t="shared" si="61"/>
        <v>NAOshikoto</v>
      </c>
    </row>
    <row r="3948" spans="1:3">
      <c r="A3948" t="s">
        <v>12407</v>
      </c>
      <c r="B3948" t="s">
        <v>12408</v>
      </c>
      <c r="C3948" t="str">
        <f t="shared" si="61"/>
        <v>NAOhangwena</v>
      </c>
    </row>
    <row r="3949" spans="1:3">
      <c r="A3949" t="s">
        <v>12409</v>
      </c>
      <c r="B3949" t="s">
        <v>12410</v>
      </c>
      <c r="C3949" t="str">
        <f t="shared" si="61"/>
        <v>NENiamey</v>
      </c>
    </row>
    <row r="3950" spans="1:3">
      <c r="A3950" t="s">
        <v>12411</v>
      </c>
      <c r="B3950" t="s">
        <v>12412</v>
      </c>
      <c r="C3950" t="str">
        <f t="shared" si="61"/>
        <v>NEAgadez</v>
      </c>
    </row>
    <row r="3951" spans="1:3">
      <c r="A3951" t="s">
        <v>12413</v>
      </c>
      <c r="B3951" t="s">
        <v>12414</v>
      </c>
      <c r="C3951" t="str">
        <f t="shared" si="61"/>
        <v>NEDiffa</v>
      </c>
    </row>
    <row r="3952" spans="1:3">
      <c r="A3952" t="s">
        <v>12415</v>
      </c>
      <c r="B3952" t="s">
        <v>12416</v>
      </c>
      <c r="C3952" t="str">
        <f t="shared" si="61"/>
        <v>NEDosso</v>
      </c>
    </row>
    <row r="3953" spans="1:3">
      <c r="A3953" t="s">
        <v>12417</v>
      </c>
      <c r="B3953" t="s">
        <v>12418</v>
      </c>
      <c r="C3953" t="str">
        <f t="shared" si="61"/>
        <v>NEMaradi</v>
      </c>
    </row>
    <row r="3954" spans="1:3">
      <c r="A3954" t="s">
        <v>12419</v>
      </c>
      <c r="B3954" t="s">
        <v>12420</v>
      </c>
      <c r="C3954" t="str">
        <f t="shared" si="61"/>
        <v>NETahoua</v>
      </c>
    </row>
    <row r="3955" spans="1:3">
      <c r="A3955" t="s">
        <v>12421</v>
      </c>
      <c r="B3955" t="s">
        <v>12422</v>
      </c>
      <c r="C3955" t="str">
        <f t="shared" si="61"/>
        <v>NETillabéri</v>
      </c>
    </row>
    <row r="3956" spans="1:3">
      <c r="A3956" t="s">
        <v>12423</v>
      </c>
      <c r="B3956" t="s">
        <v>12424</v>
      </c>
      <c r="C3956" t="str">
        <f t="shared" si="61"/>
        <v>NEZinder</v>
      </c>
    </row>
    <row r="3957" spans="1:3">
      <c r="A3957" t="s">
        <v>12425</v>
      </c>
      <c r="B3957" t="s">
        <v>12426</v>
      </c>
      <c r="C3957" t="str">
        <f t="shared" si="61"/>
        <v>NGAbia</v>
      </c>
    </row>
    <row r="3958" spans="1:3">
      <c r="A3958" t="s">
        <v>12427</v>
      </c>
      <c r="B3958" t="s">
        <v>12428</v>
      </c>
      <c r="C3958" t="str">
        <f t="shared" si="61"/>
        <v>NGAdamawa</v>
      </c>
    </row>
    <row r="3959" spans="1:3">
      <c r="A3959" t="s">
        <v>12429</v>
      </c>
      <c r="B3959" t="s">
        <v>12430</v>
      </c>
      <c r="C3959" t="str">
        <f t="shared" si="61"/>
        <v>NGAkwa Ibom</v>
      </c>
    </row>
    <row r="3960" spans="1:3">
      <c r="A3960" t="s">
        <v>12431</v>
      </c>
      <c r="B3960" t="s">
        <v>12432</v>
      </c>
      <c r="C3960" t="str">
        <f t="shared" si="61"/>
        <v>NGAnambra</v>
      </c>
    </row>
    <row r="3961" spans="1:3">
      <c r="A3961" t="s">
        <v>12433</v>
      </c>
      <c r="B3961" t="s">
        <v>12434</v>
      </c>
      <c r="C3961" t="str">
        <f t="shared" si="61"/>
        <v>NGBauchi</v>
      </c>
    </row>
    <row r="3962" spans="1:3">
      <c r="A3962" t="s">
        <v>12435</v>
      </c>
      <c r="B3962" t="s">
        <v>12436</v>
      </c>
      <c r="C3962" t="str">
        <f t="shared" si="61"/>
        <v>NGBenue</v>
      </c>
    </row>
    <row r="3963" spans="1:3">
      <c r="A3963" t="s">
        <v>12437</v>
      </c>
      <c r="B3963" t="s">
        <v>12438</v>
      </c>
      <c r="C3963" t="str">
        <f t="shared" si="61"/>
        <v>NGBorno</v>
      </c>
    </row>
    <row r="3964" spans="1:3">
      <c r="A3964" t="s">
        <v>12439</v>
      </c>
      <c r="B3964" t="s">
        <v>12440</v>
      </c>
      <c r="C3964" t="str">
        <f t="shared" si="61"/>
        <v>NGBayelsa</v>
      </c>
    </row>
    <row r="3965" spans="1:3">
      <c r="A3965" t="s">
        <v>12441</v>
      </c>
      <c r="B3965" t="s">
        <v>12442</v>
      </c>
      <c r="C3965" t="str">
        <f t="shared" si="61"/>
        <v>NGCross River</v>
      </c>
    </row>
    <row r="3966" spans="1:3">
      <c r="A3966" t="s">
        <v>12443</v>
      </c>
      <c r="B3966" t="s">
        <v>12444</v>
      </c>
      <c r="C3966" t="str">
        <f t="shared" si="61"/>
        <v>NGDelta</v>
      </c>
    </row>
    <row r="3967" spans="1:3">
      <c r="A3967" t="s">
        <v>12445</v>
      </c>
      <c r="B3967" t="s">
        <v>12446</v>
      </c>
      <c r="C3967" t="str">
        <f t="shared" si="61"/>
        <v>NGEbonyi</v>
      </c>
    </row>
    <row r="3968" spans="1:3">
      <c r="A3968" t="s">
        <v>12447</v>
      </c>
      <c r="B3968" t="s">
        <v>12448</v>
      </c>
      <c r="C3968" t="str">
        <f t="shared" si="61"/>
        <v>NGEdo</v>
      </c>
    </row>
    <row r="3969" spans="1:3">
      <c r="A3969" t="s">
        <v>12449</v>
      </c>
      <c r="B3969" t="s">
        <v>12450</v>
      </c>
      <c r="C3969" t="str">
        <f t="shared" si="61"/>
        <v>NGEkiti</v>
      </c>
    </row>
    <row r="3970" spans="1:3">
      <c r="A3970" t="s">
        <v>12451</v>
      </c>
      <c r="B3970" t="s">
        <v>12452</v>
      </c>
      <c r="C3970" t="str">
        <f t="shared" si="61"/>
        <v>NGEnugu</v>
      </c>
    </row>
    <row r="3971" spans="1:3">
      <c r="A3971" t="s">
        <v>12453</v>
      </c>
      <c r="B3971" t="s">
        <v>12454</v>
      </c>
      <c r="C3971" t="str">
        <f t="shared" ref="C3971:C4034" si="62">LEFT(A3971,2)&amp;B3971</f>
        <v>NGGombe</v>
      </c>
    </row>
    <row r="3972" spans="1:3">
      <c r="A3972" t="s">
        <v>12455</v>
      </c>
      <c r="B3972" t="s">
        <v>12456</v>
      </c>
      <c r="C3972" t="str">
        <f t="shared" si="62"/>
        <v>NGImo</v>
      </c>
    </row>
    <row r="3973" spans="1:3">
      <c r="A3973" t="s">
        <v>12457</v>
      </c>
      <c r="B3973" t="s">
        <v>12458</v>
      </c>
      <c r="C3973" t="str">
        <f t="shared" si="62"/>
        <v>NGJigawa</v>
      </c>
    </row>
    <row r="3974" spans="1:3">
      <c r="A3974" t="s">
        <v>12459</v>
      </c>
      <c r="B3974" t="s">
        <v>12460</v>
      </c>
      <c r="C3974" t="str">
        <f t="shared" si="62"/>
        <v>NGKaduna</v>
      </c>
    </row>
    <row r="3975" spans="1:3">
      <c r="A3975" t="s">
        <v>12461</v>
      </c>
      <c r="B3975" t="s">
        <v>12462</v>
      </c>
      <c r="C3975" t="str">
        <f t="shared" si="62"/>
        <v>NGKebbi</v>
      </c>
    </row>
    <row r="3976" spans="1:3">
      <c r="A3976" t="s">
        <v>12463</v>
      </c>
      <c r="B3976" t="s">
        <v>12464</v>
      </c>
      <c r="C3976" t="str">
        <f t="shared" si="62"/>
        <v>NGKano</v>
      </c>
    </row>
    <row r="3977" spans="1:3">
      <c r="A3977" t="s">
        <v>12465</v>
      </c>
      <c r="B3977" t="s">
        <v>12466</v>
      </c>
      <c r="C3977" t="str">
        <f t="shared" si="62"/>
        <v>NGKogi</v>
      </c>
    </row>
    <row r="3978" spans="1:3">
      <c r="A3978" t="s">
        <v>12467</v>
      </c>
      <c r="B3978" t="s">
        <v>12468</v>
      </c>
      <c r="C3978" t="str">
        <f t="shared" si="62"/>
        <v>NGKatsina</v>
      </c>
    </row>
    <row r="3979" spans="1:3">
      <c r="A3979" t="s">
        <v>12469</v>
      </c>
      <c r="B3979" t="s">
        <v>12470</v>
      </c>
      <c r="C3979" t="str">
        <f t="shared" si="62"/>
        <v>NGKwara</v>
      </c>
    </row>
    <row r="3980" spans="1:3">
      <c r="A3980" t="s">
        <v>12471</v>
      </c>
      <c r="B3980" t="s">
        <v>12472</v>
      </c>
      <c r="C3980" t="str">
        <f t="shared" si="62"/>
        <v>NGLagos</v>
      </c>
    </row>
    <row r="3981" spans="1:3">
      <c r="A3981" t="s">
        <v>12473</v>
      </c>
      <c r="B3981" t="s">
        <v>12474</v>
      </c>
      <c r="C3981" t="str">
        <f t="shared" si="62"/>
        <v>NGNasarawa</v>
      </c>
    </row>
    <row r="3982" spans="1:3">
      <c r="A3982" t="s">
        <v>12475</v>
      </c>
      <c r="B3982" t="s">
        <v>12476</v>
      </c>
      <c r="C3982" t="str">
        <f t="shared" si="62"/>
        <v>NGNiger</v>
      </c>
    </row>
    <row r="3983" spans="1:3">
      <c r="A3983" t="s">
        <v>12477</v>
      </c>
      <c r="B3983" t="s">
        <v>12478</v>
      </c>
      <c r="C3983" t="str">
        <f t="shared" si="62"/>
        <v>NGOgun</v>
      </c>
    </row>
    <row r="3984" spans="1:3">
      <c r="A3984" t="s">
        <v>12479</v>
      </c>
      <c r="B3984" t="s">
        <v>12480</v>
      </c>
      <c r="C3984" t="str">
        <f t="shared" si="62"/>
        <v>NGOndo</v>
      </c>
    </row>
    <row r="3985" spans="1:3">
      <c r="A3985" t="s">
        <v>12481</v>
      </c>
      <c r="B3985" t="s">
        <v>12482</v>
      </c>
      <c r="C3985" t="str">
        <f t="shared" si="62"/>
        <v>NGOsun</v>
      </c>
    </row>
    <row r="3986" spans="1:3">
      <c r="A3986" t="s">
        <v>12483</v>
      </c>
      <c r="B3986" t="s">
        <v>12484</v>
      </c>
      <c r="C3986" t="str">
        <f t="shared" si="62"/>
        <v>NGOyo</v>
      </c>
    </row>
    <row r="3987" spans="1:3">
      <c r="A3987" t="s">
        <v>12485</v>
      </c>
      <c r="B3987" t="s">
        <v>6429</v>
      </c>
      <c r="C3987" t="str">
        <f t="shared" si="62"/>
        <v>NGPlateau</v>
      </c>
    </row>
    <row r="3988" spans="1:3">
      <c r="A3988" t="s">
        <v>12486</v>
      </c>
      <c r="B3988" t="s">
        <v>12487</v>
      </c>
      <c r="C3988" t="str">
        <f t="shared" si="62"/>
        <v>NGRivers</v>
      </c>
    </row>
    <row r="3989" spans="1:3">
      <c r="A3989" t="s">
        <v>12488</v>
      </c>
      <c r="B3989" t="s">
        <v>12489</v>
      </c>
      <c r="C3989" t="str">
        <f t="shared" si="62"/>
        <v>NGSokoto</v>
      </c>
    </row>
    <row r="3990" spans="1:3">
      <c r="A3990" t="s">
        <v>12490</v>
      </c>
      <c r="B3990" t="s">
        <v>12491</v>
      </c>
      <c r="C3990" t="str">
        <f t="shared" si="62"/>
        <v>NGTaraba</v>
      </c>
    </row>
    <row r="3991" spans="1:3">
      <c r="A3991" t="s">
        <v>12492</v>
      </c>
      <c r="B3991" t="s">
        <v>12493</v>
      </c>
      <c r="C3991" t="str">
        <f t="shared" si="62"/>
        <v>NGYobe</v>
      </c>
    </row>
    <row r="3992" spans="1:3">
      <c r="A3992" t="s">
        <v>12494</v>
      </c>
      <c r="B3992" t="s">
        <v>12495</v>
      </c>
      <c r="C3992" t="str">
        <f t="shared" si="62"/>
        <v>NGZamfara</v>
      </c>
    </row>
    <row r="3993" spans="1:3">
      <c r="A3993" t="s">
        <v>12496</v>
      </c>
      <c r="B3993" t="s">
        <v>12497</v>
      </c>
      <c r="C3993" t="str">
        <f t="shared" si="62"/>
        <v>NGAbuja Federal Capital Territory</v>
      </c>
    </row>
    <row r="3994" spans="1:3">
      <c r="A3994" t="s">
        <v>12498</v>
      </c>
      <c r="B3994" t="s">
        <v>12499</v>
      </c>
      <c r="C3994" t="str">
        <f t="shared" si="62"/>
        <v>NIBoaco</v>
      </c>
    </row>
    <row r="3995" spans="1:3">
      <c r="A3995" t="s">
        <v>12500</v>
      </c>
      <c r="B3995" t="s">
        <v>12501</v>
      </c>
      <c r="C3995" t="str">
        <f t="shared" si="62"/>
        <v>NICarazo</v>
      </c>
    </row>
    <row r="3996" spans="1:3">
      <c r="A3996" t="s">
        <v>12502</v>
      </c>
      <c r="B3996" t="s">
        <v>12503</v>
      </c>
      <c r="C3996" t="str">
        <f t="shared" si="62"/>
        <v>NIChinandega</v>
      </c>
    </row>
    <row r="3997" spans="1:3">
      <c r="A3997" t="s">
        <v>12504</v>
      </c>
      <c r="B3997" t="s">
        <v>12505</v>
      </c>
      <c r="C3997" t="str">
        <f t="shared" si="62"/>
        <v>NIChontales</v>
      </c>
    </row>
    <row r="3998" spans="1:3">
      <c r="A3998" t="s">
        <v>12506</v>
      </c>
      <c r="B3998" t="s">
        <v>12507</v>
      </c>
      <c r="C3998" t="str">
        <f t="shared" si="62"/>
        <v>NIEstelí</v>
      </c>
    </row>
    <row r="3999" spans="1:3">
      <c r="A3999" t="s">
        <v>12508</v>
      </c>
      <c r="B3999" t="s">
        <v>7939</v>
      </c>
      <c r="C3999" t="str">
        <f t="shared" si="62"/>
        <v>NIGranada</v>
      </c>
    </row>
    <row r="4000" spans="1:3">
      <c r="A4000" t="s">
        <v>12509</v>
      </c>
      <c r="B4000" t="s">
        <v>12510</v>
      </c>
      <c r="C4000" t="str">
        <f t="shared" si="62"/>
        <v>NIJinotega</v>
      </c>
    </row>
    <row r="4001" spans="1:3">
      <c r="A4001" t="s">
        <v>12511</v>
      </c>
      <c r="B4001" t="s">
        <v>7970</v>
      </c>
      <c r="C4001" t="str">
        <f t="shared" si="62"/>
        <v>NILeón</v>
      </c>
    </row>
    <row r="4002" spans="1:3">
      <c r="A4002" t="s">
        <v>12512</v>
      </c>
      <c r="B4002" t="s">
        <v>12513</v>
      </c>
      <c r="C4002" t="str">
        <f t="shared" si="62"/>
        <v>NIMadriz</v>
      </c>
    </row>
    <row r="4003" spans="1:3">
      <c r="A4003" t="s">
        <v>12514</v>
      </c>
      <c r="B4003" t="s">
        <v>12515</v>
      </c>
      <c r="C4003" t="str">
        <f t="shared" si="62"/>
        <v>NIManagua</v>
      </c>
    </row>
    <row r="4004" spans="1:3">
      <c r="A4004" t="s">
        <v>12516</v>
      </c>
      <c r="B4004" t="s">
        <v>12517</v>
      </c>
      <c r="C4004" t="str">
        <f t="shared" si="62"/>
        <v>NIMasaya</v>
      </c>
    </row>
    <row r="4005" spans="1:3">
      <c r="A4005" t="s">
        <v>12518</v>
      </c>
      <c r="B4005" t="s">
        <v>12519</v>
      </c>
      <c r="C4005" t="str">
        <f t="shared" si="62"/>
        <v>NIMatagalpa</v>
      </c>
    </row>
    <row r="4006" spans="1:3">
      <c r="A4006" t="s">
        <v>12520</v>
      </c>
      <c r="B4006" t="s">
        <v>12521</v>
      </c>
      <c r="C4006" t="str">
        <f t="shared" si="62"/>
        <v>NINueva Segovia</v>
      </c>
    </row>
    <row r="4007" spans="1:3">
      <c r="A4007" t="s">
        <v>12522</v>
      </c>
      <c r="B4007" t="s">
        <v>12523</v>
      </c>
      <c r="C4007" t="str">
        <f t="shared" si="62"/>
        <v>NIRivas</v>
      </c>
    </row>
    <row r="4008" spans="1:3">
      <c r="A4008" t="s">
        <v>12524</v>
      </c>
      <c r="B4008" t="s">
        <v>12525</v>
      </c>
      <c r="C4008" t="str">
        <f t="shared" si="62"/>
        <v>NIRío San Juan</v>
      </c>
    </row>
    <row r="4009" spans="1:3">
      <c r="A4009" t="s">
        <v>12526</v>
      </c>
      <c r="B4009" t="s">
        <v>12527</v>
      </c>
      <c r="C4009" t="str">
        <f t="shared" si="62"/>
        <v>NICosta Caribe Norte</v>
      </c>
    </row>
    <row r="4010" spans="1:3">
      <c r="A4010" t="s">
        <v>12528</v>
      </c>
      <c r="B4010" t="s">
        <v>12529</v>
      </c>
      <c r="C4010" t="str">
        <f t="shared" si="62"/>
        <v>NICosta Caribe Sur</v>
      </c>
    </row>
    <row r="4011" spans="1:3">
      <c r="A4011" t="s">
        <v>12530</v>
      </c>
      <c r="B4011" t="s">
        <v>12531</v>
      </c>
      <c r="C4011" t="str">
        <f t="shared" si="62"/>
        <v>NLDrenthe</v>
      </c>
    </row>
    <row r="4012" spans="1:3">
      <c r="A4012" t="s">
        <v>12532</v>
      </c>
      <c r="B4012" t="s">
        <v>12533</v>
      </c>
      <c r="C4012" t="str">
        <f t="shared" si="62"/>
        <v>NLFlevoland</v>
      </c>
    </row>
    <row r="4013" spans="1:3">
      <c r="A4013" t="s">
        <v>12534</v>
      </c>
      <c r="B4013" t="s">
        <v>12535</v>
      </c>
      <c r="C4013" t="str">
        <f t="shared" si="62"/>
        <v>NLFryslân</v>
      </c>
    </row>
    <row r="4014" spans="1:3">
      <c r="A4014" t="s">
        <v>12536</v>
      </c>
      <c r="B4014" t="s">
        <v>12537</v>
      </c>
      <c r="C4014" t="str">
        <f t="shared" si="62"/>
        <v>NLGelderland</v>
      </c>
    </row>
    <row r="4015" spans="1:3">
      <c r="A4015" t="s">
        <v>12538</v>
      </c>
      <c r="B4015" t="s">
        <v>12539</v>
      </c>
      <c r="C4015" t="str">
        <f t="shared" si="62"/>
        <v>NLGroningen</v>
      </c>
    </row>
    <row r="4016" spans="1:3">
      <c r="A4016" t="s">
        <v>12540</v>
      </c>
      <c r="B4016" t="s">
        <v>6175</v>
      </c>
      <c r="C4016" t="str">
        <f t="shared" si="62"/>
        <v>NLLimburg</v>
      </c>
    </row>
    <row r="4017" spans="1:3">
      <c r="A4017" t="s">
        <v>12541</v>
      </c>
      <c r="B4017" t="s">
        <v>1525</v>
      </c>
      <c r="C4017" t="str">
        <f t="shared" si="62"/>
        <v>NLNoord-Brabant</v>
      </c>
    </row>
    <row r="4018" spans="1:3">
      <c r="A4018" t="s">
        <v>12542</v>
      </c>
      <c r="B4018" t="s">
        <v>12543</v>
      </c>
      <c r="C4018" t="str">
        <f t="shared" si="62"/>
        <v>NLNoord-Holland</v>
      </c>
    </row>
    <row r="4019" spans="1:3">
      <c r="A4019" t="s">
        <v>12544</v>
      </c>
      <c r="B4019" t="s">
        <v>12545</v>
      </c>
      <c r="C4019" t="str">
        <f t="shared" si="62"/>
        <v>NLOverijssel</v>
      </c>
    </row>
    <row r="4020" spans="1:3">
      <c r="A4020" t="s">
        <v>12546</v>
      </c>
      <c r="B4020" t="s">
        <v>12547</v>
      </c>
      <c r="C4020" t="str">
        <f t="shared" si="62"/>
        <v>NLUtrecht</v>
      </c>
    </row>
    <row r="4021" spans="1:3">
      <c r="A4021" t="s">
        <v>12548</v>
      </c>
      <c r="B4021" t="s">
        <v>12549</v>
      </c>
      <c r="C4021" t="str">
        <f t="shared" si="62"/>
        <v>NLZeeland</v>
      </c>
    </row>
    <row r="4022" spans="1:3">
      <c r="A4022" t="s">
        <v>12550</v>
      </c>
      <c r="B4022" t="s">
        <v>12551</v>
      </c>
      <c r="C4022" t="str">
        <f t="shared" si="62"/>
        <v>NLZuid-Holland</v>
      </c>
    </row>
    <row r="4023" spans="1:3">
      <c r="A4023" t="s">
        <v>12552</v>
      </c>
      <c r="B4023" t="s">
        <v>12553</v>
      </c>
      <c r="C4023" t="str">
        <f t="shared" si="62"/>
        <v>NLAruba (see also separate country code entry under AW)</v>
      </c>
    </row>
    <row r="4024" spans="1:3">
      <c r="A4024" t="s">
        <v>12554</v>
      </c>
      <c r="B4024" t="s">
        <v>12555</v>
      </c>
      <c r="C4024" t="str">
        <f t="shared" si="62"/>
        <v>NLCuraçao (see also separate country code entry under CW)</v>
      </c>
    </row>
    <row r="4025" spans="1:3">
      <c r="A4025" t="s">
        <v>12556</v>
      </c>
      <c r="B4025" t="s">
        <v>12557</v>
      </c>
      <c r="C4025" t="str">
        <f t="shared" si="62"/>
        <v>NLSint Maarten (see also separate country code entry under SX)</v>
      </c>
    </row>
    <row r="4026" spans="1:3">
      <c r="A4026" t="s">
        <v>12558</v>
      </c>
      <c r="B4026" t="s">
        <v>12559</v>
      </c>
      <c r="C4026" t="str">
        <f t="shared" si="62"/>
        <v>NLBonaire (see also separate country code entry under BQ)</v>
      </c>
    </row>
    <row r="4027" spans="1:3">
      <c r="A4027" t="s">
        <v>12560</v>
      </c>
      <c r="B4027" t="s">
        <v>12561</v>
      </c>
      <c r="C4027" t="str">
        <f t="shared" si="62"/>
        <v>NLSaba (see also separate country code entry under BQ)</v>
      </c>
    </row>
    <row r="4028" spans="1:3">
      <c r="A4028" t="s">
        <v>12562</v>
      </c>
      <c r="B4028" t="s">
        <v>12563</v>
      </c>
      <c r="C4028" t="str">
        <f t="shared" si="62"/>
        <v>NLSint Eustatius (see also separate country code entry under BQ)</v>
      </c>
    </row>
    <row r="4029" spans="1:3">
      <c r="A4029" t="s">
        <v>12564</v>
      </c>
      <c r="B4029" t="s">
        <v>12565</v>
      </c>
      <c r="C4029" t="str">
        <f t="shared" si="62"/>
        <v>NOOslo</v>
      </c>
    </row>
    <row r="4030" spans="1:3">
      <c r="A4030" t="s">
        <v>12566</v>
      </c>
      <c r="B4030" t="s">
        <v>12567</v>
      </c>
      <c r="C4030" t="str">
        <f t="shared" si="62"/>
        <v>NORogaland</v>
      </c>
    </row>
    <row r="4031" spans="1:3">
      <c r="A4031" t="s">
        <v>12568</v>
      </c>
      <c r="B4031" t="s">
        <v>12569</v>
      </c>
      <c r="C4031" t="str">
        <f t="shared" si="62"/>
        <v>NOMøre og Romsdal</v>
      </c>
    </row>
    <row r="4032" spans="1:3">
      <c r="A4032" t="s">
        <v>12570</v>
      </c>
      <c r="B4032" t="s">
        <v>12571</v>
      </c>
      <c r="C4032" t="str">
        <f t="shared" si="62"/>
        <v>NONordland</v>
      </c>
    </row>
    <row r="4033" spans="1:3">
      <c r="A4033" t="s">
        <v>12572</v>
      </c>
      <c r="B4033" t="s">
        <v>12573</v>
      </c>
      <c r="C4033" t="str">
        <f t="shared" si="62"/>
        <v>NOViken</v>
      </c>
    </row>
    <row r="4034" spans="1:3">
      <c r="A4034" t="s">
        <v>12574</v>
      </c>
      <c r="B4034" t="s">
        <v>1401</v>
      </c>
      <c r="C4034" t="str">
        <f t="shared" si="62"/>
        <v>NOInnlandet</v>
      </c>
    </row>
    <row r="4035" spans="1:3">
      <c r="A4035" t="s">
        <v>12575</v>
      </c>
      <c r="B4035" t="s">
        <v>12576</v>
      </c>
      <c r="C4035" t="str">
        <f t="shared" ref="C4035:C4098" si="63">LEFT(A4035,2)&amp;B4035</f>
        <v>NOVestfold og Telemark</v>
      </c>
    </row>
    <row r="4036" spans="1:3">
      <c r="A4036" t="s">
        <v>12577</v>
      </c>
      <c r="B4036" t="s">
        <v>12578</v>
      </c>
      <c r="C4036" t="str">
        <f t="shared" si="63"/>
        <v>NOAgder</v>
      </c>
    </row>
    <row r="4037" spans="1:3">
      <c r="A4037" t="s">
        <v>12579</v>
      </c>
      <c r="B4037" t="s">
        <v>12580</v>
      </c>
      <c r="C4037" t="str">
        <f t="shared" si="63"/>
        <v>NOVestland</v>
      </c>
    </row>
    <row r="4038" spans="1:3">
      <c r="A4038" t="s">
        <v>12581</v>
      </c>
      <c r="B4038" t="s">
        <v>12582</v>
      </c>
      <c r="C4038" t="str">
        <f t="shared" si="63"/>
        <v>NOTrøndelag</v>
      </c>
    </row>
    <row r="4039" spans="1:3">
      <c r="A4039" t="s">
        <v>12583</v>
      </c>
      <c r="B4039" t="s">
        <v>12584</v>
      </c>
      <c r="C4039" t="str">
        <f t="shared" si="63"/>
        <v>NOTroms og Finnmark</v>
      </c>
    </row>
    <row r="4040" spans="1:3">
      <c r="A4040" t="s">
        <v>12585</v>
      </c>
      <c r="B4040" t="s">
        <v>12586</v>
      </c>
      <c r="C4040" t="str">
        <f t="shared" si="63"/>
        <v>NOSvalbard (Arctic Region) (see also separate country code entry under SJ)</v>
      </c>
    </row>
    <row r="4041" spans="1:3">
      <c r="A4041" t="s">
        <v>12587</v>
      </c>
      <c r="B4041" t="s">
        <v>12588</v>
      </c>
      <c r="C4041" t="str">
        <f t="shared" si="63"/>
        <v>NOJan Mayen (Arctic Region) (see also separate country code entry under SJ)</v>
      </c>
    </row>
    <row r="4042" spans="1:3">
      <c r="A4042" t="s">
        <v>12589</v>
      </c>
      <c r="B4042" t="s">
        <v>6618</v>
      </c>
      <c r="C4042" t="str">
        <f t="shared" si="63"/>
        <v>NPCentral</v>
      </c>
    </row>
    <row r="4043" spans="1:3">
      <c r="A4043" t="s">
        <v>12589</v>
      </c>
      <c r="B4043" t="s">
        <v>12590</v>
      </c>
      <c r="C4043" t="str">
        <f t="shared" si="63"/>
        <v>NPMadhyamanchal</v>
      </c>
    </row>
    <row r="4044" spans="1:3">
      <c r="A4044" t="s">
        <v>12591</v>
      </c>
      <c r="B4044" t="s">
        <v>12592</v>
      </c>
      <c r="C4044" t="str">
        <f t="shared" si="63"/>
        <v>NPBagmati</v>
      </c>
    </row>
    <row r="4045" spans="1:3">
      <c r="A4045" t="s">
        <v>12593</v>
      </c>
      <c r="B4045" t="s">
        <v>12594</v>
      </c>
      <c r="C4045" t="str">
        <f t="shared" si="63"/>
        <v>NPJanakpur</v>
      </c>
    </row>
    <row r="4046" spans="1:3">
      <c r="A4046" t="s">
        <v>12595</v>
      </c>
      <c r="B4046" t="s">
        <v>12596</v>
      </c>
      <c r="C4046" t="str">
        <f t="shared" si="63"/>
        <v>NPNarayani</v>
      </c>
    </row>
    <row r="4047" spans="1:3">
      <c r="A4047" t="s">
        <v>12597</v>
      </c>
      <c r="B4047" t="s">
        <v>12598</v>
      </c>
      <c r="C4047" t="str">
        <f t="shared" si="63"/>
        <v>NPMid Western</v>
      </c>
    </row>
    <row r="4048" spans="1:3">
      <c r="A4048" t="s">
        <v>12597</v>
      </c>
      <c r="B4048" t="s">
        <v>12599</v>
      </c>
      <c r="C4048" t="str">
        <f t="shared" si="63"/>
        <v>NPMadhya Pashchimanchal</v>
      </c>
    </row>
    <row r="4049" spans="1:3">
      <c r="A4049" t="s">
        <v>12600</v>
      </c>
      <c r="B4049" t="s">
        <v>12601</v>
      </c>
      <c r="C4049" t="str">
        <f t="shared" si="63"/>
        <v>NPBheri</v>
      </c>
    </row>
    <row r="4050" spans="1:3">
      <c r="A4050" t="s">
        <v>12602</v>
      </c>
      <c r="B4050" t="s">
        <v>12603</v>
      </c>
      <c r="C4050" t="str">
        <f t="shared" si="63"/>
        <v>NPKarnali</v>
      </c>
    </row>
    <row r="4051" spans="1:3">
      <c r="A4051" t="s">
        <v>12604</v>
      </c>
      <c r="B4051" t="s">
        <v>12605</v>
      </c>
      <c r="C4051" t="str">
        <f t="shared" si="63"/>
        <v>NPRapti</v>
      </c>
    </row>
    <row r="4052" spans="1:3">
      <c r="A4052" t="s">
        <v>12606</v>
      </c>
      <c r="B4052" t="s">
        <v>8189</v>
      </c>
      <c r="C4052" t="str">
        <f t="shared" si="63"/>
        <v>NPWestern</v>
      </c>
    </row>
    <row r="4053" spans="1:3">
      <c r="A4053" t="s">
        <v>12606</v>
      </c>
      <c r="B4053" t="s">
        <v>12607</v>
      </c>
      <c r="C4053" t="str">
        <f t="shared" si="63"/>
        <v>NPPashchimanchal</v>
      </c>
    </row>
    <row r="4054" spans="1:3">
      <c r="A4054" t="s">
        <v>12608</v>
      </c>
      <c r="B4054" t="s">
        <v>12609</v>
      </c>
      <c r="C4054" t="str">
        <f t="shared" si="63"/>
        <v>NPDhawalagiri</v>
      </c>
    </row>
    <row r="4055" spans="1:3">
      <c r="A4055" t="s">
        <v>12610</v>
      </c>
      <c r="B4055" t="s">
        <v>12611</v>
      </c>
      <c r="C4055" t="str">
        <f t="shared" si="63"/>
        <v>NPGandaki</v>
      </c>
    </row>
    <row r="4056" spans="1:3">
      <c r="A4056" t="s">
        <v>12612</v>
      </c>
      <c r="B4056" t="s">
        <v>12613</v>
      </c>
      <c r="C4056" t="str">
        <f t="shared" si="63"/>
        <v>NPLumbini</v>
      </c>
    </row>
    <row r="4057" spans="1:3">
      <c r="A4057" t="s">
        <v>12614</v>
      </c>
      <c r="B4057" t="s">
        <v>8173</v>
      </c>
      <c r="C4057" t="str">
        <f t="shared" si="63"/>
        <v>NPEastern</v>
      </c>
    </row>
    <row r="4058" spans="1:3">
      <c r="A4058" t="s">
        <v>12614</v>
      </c>
      <c r="B4058" t="s">
        <v>12615</v>
      </c>
      <c r="C4058" t="str">
        <f t="shared" si="63"/>
        <v>NPPurwanchal</v>
      </c>
    </row>
    <row r="4059" spans="1:3">
      <c r="A4059" t="s">
        <v>12616</v>
      </c>
      <c r="B4059" t="s">
        <v>12617</v>
      </c>
      <c r="C4059" t="str">
        <f t="shared" si="63"/>
        <v>NPKosi</v>
      </c>
    </row>
    <row r="4060" spans="1:3">
      <c r="A4060" t="s">
        <v>12618</v>
      </c>
      <c r="B4060" t="s">
        <v>12619</v>
      </c>
      <c r="C4060" t="str">
        <f t="shared" si="63"/>
        <v>NPMechi</v>
      </c>
    </row>
    <row r="4061" spans="1:3">
      <c r="A4061" t="s">
        <v>12620</v>
      </c>
      <c r="B4061" t="s">
        <v>12621</v>
      </c>
      <c r="C4061" t="str">
        <f t="shared" si="63"/>
        <v>NPSagarmatha</v>
      </c>
    </row>
    <row r="4062" spans="1:3">
      <c r="A4062" t="s">
        <v>12622</v>
      </c>
      <c r="B4062" t="s">
        <v>12623</v>
      </c>
      <c r="C4062" t="str">
        <f t="shared" si="63"/>
        <v>NPFar Western</v>
      </c>
    </row>
    <row r="4063" spans="1:3">
      <c r="A4063" t="s">
        <v>12622</v>
      </c>
      <c r="B4063" t="s">
        <v>12624</v>
      </c>
      <c r="C4063" t="str">
        <f t="shared" si="63"/>
        <v>NPSudur Pashchimanchal</v>
      </c>
    </row>
    <row r="4064" spans="1:3">
      <c r="A4064" t="s">
        <v>12625</v>
      </c>
      <c r="B4064" t="s">
        <v>12626</v>
      </c>
      <c r="C4064" t="str">
        <f t="shared" si="63"/>
        <v>NPMahakali</v>
      </c>
    </row>
    <row r="4065" spans="1:3">
      <c r="A4065" t="s">
        <v>12627</v>
      </c>
      <c r="B4065" t="s">
        <v>12628</v>
      </c>
      <c r="C4065" t="str">
        <f t="shared" si="63"/>
        <v>NPSeti</v>
      </c>
    </row>
    <row r="4066" spans="1:3">
      <c r="A4066" t="s">
        <v>12629</v>
      </c>
      <c r="B4066" t="s">
        <v>12630</v>
      </c>
      <c r="C4066" t="str">
        <f t="shared" si="63"/>
        <v>NPProvince 1</v>
      </c>
    </row>
    <row r="4067" spans="1:3">
      <c r="A4067" t="s">
        <v>12629</v>
      </c>
      <c r="B4067" t="s">
        <v>12631</v>
      </c>
      <c r="C4067" t="str">
        <f t="shared" si="63"/>
        <v>NPPradesh 1</v>
      </c>
    </row>
    <row r="4068" spans="1:3">
      <c r="A4068" t="s">
        <v>12632</v>
      </c>
      <c r="B4068" t="s">
        <v>12633</v>
      </c>
      <c r="C4068" t="str">
        <f t="shared" si="63"/>
        <v>NPProvince 2</v>
      </c>
    </row>
    <row r="4069" spans="1:3">
      <c r="A4069" t="s">
        <v>12632</v>
      </c>
      <c r="B4069" t="s">
        <v>12634</v>
      </c>
      <c r="C4069" t="str">
        <f t="shared" si="63"/>
        <v>NPPradesh 2</v>
      </c>
    </row>
    <row r="4070" spans="1:3">
      <c r="A4070" t="s">
        <v>12635</v>
      </c>
      <c r="B4070" t="s">
        <v>12636</v>
      </c>
      <c r="C4070" t="str">
        <f t="shared" si="63"/>
        <v>NPProvince 3</v>
      </c>
    </row>
    <row r="4071" spans="1:3">
      <c r="A4071" t="s">
        <v>12635</v>
      </c>
      <c r="B4071" t="s">
        <v>12637</v>
      </c>
      <c r="C4071" t="str">
        <f t="shared" si="63"/>
        <v>NPPradesh 3</v>
      </c>
    </row>
    <row r="4072" spans="1:3">
      <c r="A4072" t="s">
        <v>12638</v>
      </c>
      <c r="B4072" t="s">
        <v>12611</v>
      </c>
      <c r="C4072" t="str">
        <f t="shared" si="63"/>
        <v>NPGandaki</v>
      </c>
    </row>
    <row r="4073" spans="1:3">
      <c r="A4073" t="s">
        <v>12638</v>
      </c>
      <c r="B4073" t="s">
        <v>12611</v>
      </c>
      <c r="C4073" t="str">
        <f t="shared" si="63"/>
        <v>NPGandaki</v>
      </c>
    </row>
    <row r="4074" spans="1:3">
      <c r="A4074" t="s">
        <v>12639</v>
      </c>
      <c r="B4074" t="s">
        <v>12640</v>
      </c>
      <c r="C4074" t="str">
        <f t="shared" si="63"/>
        <v>NPProvince 5</v>
      </c>
    </row>
    <row r="4075" spans="1:3">
      <c r="A4075" t="s">
        <v>12639</v>
      </c>
      <c r="B4075" t="s">
        <v>12641</v>
      </c>
      <c r="C4075" t="str">
        <f t="shared" si="63"/>
        <v>NPPradesh 5</v>
      </c>
    </row>
    <row r="4076" spans="1:3">
      <c r="A4076" t="s">
        <v>12642</v>
      </c>
      <c r="B4076" t="s">
        <v>12603</v>
      </c>
      <c r="C4076" t="str">
        <f t="shared" si="63"/>
        <v>NPKarnali</v>
      </c>
    </row>
    <row r="4077" spans="1:3">
      <c r="A4077" t="s">
        <v>12642</v>
      </c>
      <c r="B4077" t="s">
        <v>12603</v>
      </c>
      <c r="C4077" t="str">
        <f t="shared" si="63"/>
        <v>NPKarnali</v>
      </c>
    </row>
    <row r="4078" spans="1:3">
      <c r="A4078" t="s">
        <v>12643</v>
      </c>
      <c r="B4078" t="s">
        <v>12644</v>
      </c>
      <c r="C4078" t="str">
        <f t="shared" si="63"/>
        <v>NPProvince 7</v>
      </c>
    </row>
    <row r="4079" spans="1:3">
      <c r="A4079" t="s">
        <v>12643</v>
      </c>
      <c r="B4079" t="s">
        <v>12645</v>
      </c>
      <c r="C4079" t="str">
        <f t="shared" si="63"/>
        <v>NPPradesh 7</v>
      </c>
    </row>
    <row r="4080" spans="1:3">
      <c r="A4080" t="s">
        <v>12646</v>
      </c>
      <c r="B4080" t="s">
        <v>12647</v>
      </c>
      <c r="C4080" t="str">
        <f t="shared" si="63"/>
        <v>NRAiwo</v>
      </c>
    </row>
    <row r="4081" spans="1:3">
      <c r="A4081" t="s">
        <v>12646</v>
      </c>
      <c r="B4081" t="s">
        <v>12647</v>
      </c>
      <c r="C4081" t="str">
        <f t="shared" si="63"/>
        <v>NRAiwo</v>
      </c>
    </row>
    <row r="4082" spans="1:3">
      <c r="A4082" t="s">
        <v>12648</v>
      </c>
      <c r="B4082" t="s">
        <v>12649</v>
      </c>
      <c r="C4082" t="str">
        <f t="shared" si="63"/>
        <v>NRAnabar</v>
      </c>
    </row>
    <row r="4083" spans="1:3">
      <c r="A4083" t="s">
        <v>12648</v>
      </c>
      <c r="B4083" t="s">
        <v>12649</v>
      </c>
      <c r="C4083" t="str">
        <f t="shared" si="63"/>
        <v>NRAnabar</v>
      </c>
    </row>
    <row r="4084" spans="1:3">
      <c r="A4084" t="s">
        <v>12650</v>
      </c>
      <c r="B4084" t="s">
        <v>12651</v>
      </c>
      <c r="C4084" t="str">
        <f t="shared" si="63"/>
        <v>NRAnetan</v>
      </c>
    </row>
    <row r="4085" spans="1:3">
      <c r="A4085" t="s">
        <v>12650</v>
      </c>
      <c r="B4085" t="s">
        <v>12651</v>
      </c>
      <c r="C4085" t="str">
        <f t="shared" si="63"/>
        <v>NRAnetan</v>
      </c>
    </row>
    <row r="4086" spans="1:3">
      <c r="A4086" t="s">
        <v>12652</v>
      </c>
      <c r="B4086" t="s">
        <v>12653</v>
      </c>
      <c r="C4086" t="str">
        <f t="shared" si="63"/>
        <v>NRAnibare</v>
      </c>
    </row>
    <row r="4087" spans="1:3">
      <c r="A4087" t="s">
        <v>12652</v>
      </c>
      <c r="B4087" t="s">
        <v>12653</v>
      </c>
      <c r="C4087" t="str">
        <f t="shared" si="63"/>
        <v>NRAnibare</v>
      </c>
    </row>
    <row r="4088" spans="1:3">
      <c r="A4088" t="s">
        <v>12654</v>
      </c>
      <c r="B4088" t="s">
        <v>12655</v>
      </c>
      <c r="C4088" t="str">
        <f t="shared" si="63"/>
        <v>NRBaitsi</v>
      </c>
    </row>
    <row r="4089" spans="1:3">
      <c r="A4089" t="s">
        <v>12654</v>
      </c>
      <c r="B4089" t="s">
        <v>12655</v>
      </c>
      <c r="C4089" t="str">
        <f t="shared" si="63"/>
        <v>NRBaitsi</v>
      </c>
    </row>
    <row r="4090" spans="1:3">
      <c r="A4090" t="s">
        <v>12656</v>
      </c>
      <c r="B4090" t="s">
        <v>12657</v>
      </c>
      <c r="C4090" t="str">
        <f t="shared" si="63"/>
        <v>NRBoe</v>
      </c>
    </row>
    <row r="4091" spans="1:3">
      <c r="A4091" t="s">
        <v>12656</v>
      </c>
      <c r="B4091" t="s">
        <v>12657</v>
      </c>
      <c r="C4091" t="str">
        <f t="shared" si="63"/>
        <v>NRBoe</v>
      </c>
    </row>
    <row r="4092" spans="1:3">
      <c r="A4092" t="s">
        <v>12658</v>
      </c>
      <c r="B4092" t="s">
        <v>12659</v>
      </c>
      <c r="C4092" t="str">
        <f t="shared" si="63"/>
        <v>NRBuada</v>
      </c>
    </row>
    <row r="4093" spans="1:3">
      <c r="A4093" t="s">
        <v>12658</v>
      </c>
      <c r="B4093" t="s">
        <v>12659</v>
      </c>
      <c r="C4093" t="str">
        <f t="shared" si="63"/>
        <v>NRBuada</v>
      </c>
    </row>
    <row r="4094" spans="1:3">
      <c r="A4094" t="s">
        <v>12660</v>
      </c>
      <c r="B4094" t="s">
        <v>12661</v>
      </c>
      <c r="C4094" t="str">
        <f t="shared" si="63"/>
        <v>NRDenigomodu</v>
      </c>
    </row>
    <row r="4095" spans="1:3">
      <c r="A4095" t="s">
        <v>12660</v>
      </c>
      <c r="B4095" t="s">
        <v>12661</v>
      </c>
      <c r="C4095" t="str">
        <f t="shared" si="63"/>
        <v>NRDenigomodu</v>
      </c>
    </row>
    <row r="4096" spans="1:3">
      <c r="A4096" t="s">
        <v>12662</v>
      </c>
      <c r="B4096" t="s">
        <v>12663</v>
      </c>
      <c r="C4096" t="str">
        <f t="shared" si="63"/>
        <v>NREwa</v>
      </c>
    </row>
    <row r="4097" spans="1:3">
      <c r="A4097" t="s">
        <v>12662</v>
      </c>
      <c r="B4097" t="s">
        <v>12663</v>
      </c>
      <c r="C4097" t="str">
        <f t="shared" si="63"/>
        <v>NREwa</v>
      </c>
    </row>
    <row r="4098" spans="1:3">
      <c r="A4098" t="s">
        <v>12664</v>
      </c>
      <c r="B4098" t="s">
        <v>12665</v>
      </c>
      <c r="C4098" t="str">
        <f t="shared" si="63"/>
        <v>NRIjuw</v>
      </c>
    </row>
    <row r="4099" spans="1:3">
      <c r="A4099" t="s">
        <v>12664</v>
      </c>
      <c r="B4099" t="s">
        <v>12665</v>
      </c>
      <c r="C4099" t="str">
        <f t="shared" ref="C4099:C4162" si="64">LEFT(A4099,2)&amp;B4099</f>
        <v>NRIjuw</v>
      </c>
    </row>
    <row r="4100" spans="1:3">
      <c r="A4100" t="s">
        <v>12666</v>
      </c>
      <c r="B4100" t="s">
        <v>12667</v>
      </c>
      <c r="C4100" t="str">
        <f t="shared" si="64"/>
        <v>NRMeneng</v>
      </c>
    </row>
    <row r="4101" spans="1:3">
      <c r="A4101" t="s">
        <v>12666</v>
      </c>
      <c r="B4101" t="s">
        <v>12667</v>
      </c>
      <c r="C4101" t="str">
        <f t="shared" si="64"/>
        <v>NRMeneng</v>
      </c>
    </row>
    <row r="4102" spans="1:3">
      <c r="A4102" t="s">
        <v>12668</v>
      </c>
      <c r="B4102" t="s">
        <v>12669</v>
      </c>
      <c r="C4102" t="str">
        <f t="shared" si="64"/>
        <v>NRNibok</v>
      </c>
    </row>
    <row r="4103" spans="1:3">
      <c r="A4103" t="s">
        <v>12668</v>
      </c>
      <c r="B4103" t="s">
        <v>12669</v>
      </c>
      <c r="C4103" t="str">
        <f t="shared" si="64"/>
        <v>NRNibok</v>
      </c>
    </row>
    <row r="4104" spans="1:3">
      <c r="A4104" t="s">
        <v>12670</v>
      </c>
      <c r="B4104" t="s">
        <v>12671</v>
      </c>
      <c r="C4104" t="str">
        <f t="shared" si="64"/>
        <v>NRUaboe</v>
      </c>
    </row>
    <row r="4105" spans="1:3">
      <c r="A4105" t="s">
        <v>12670</v>
      </c>
      <c r="B4105" t="s">
        <v>12671</v>
      </c>
      <c r="C4105" t="str">
        <f t="shared" si="64"/>
        <v>NRUaboe</v>
      </c>
    </row>
    <row r="4106" spans="1:3">
      <c r="A4106" t="s">
        <v>12672</v>
      </c>
      <c r="B4106" t="s">
        <v>12673</v>
      </c>
      <c r="C4106" t="str">
        <f t="shared" si="64"/>
        <v>NRYaren</v>
      </c>
    </row>
    <row r="4107" spans="1:3">
      <c r="A4107" t="s">
        <v>12672</v>
      </c>
      <c r="B4107" t="s">
        <v>12673</v>
      </c>
      <c r="C4107" t="str">
        <f t="shared" si="64"/>
        <v>NRYaren</v>
      </c>
    </row>
    <row r="4108" spans="1:3">
      <c r="A4108" t="s">
        <v>12674</v>
      </c>
      <c r="B4108" t="s">
        <v>1481</v>
      </c>
      <c r="C4108" t="str">
        <f t="shared" si="64"/>
        <v>NZAuckland</v>
      </c>
    </row>
    <row r="4109" spans="1:3">
      <c r="A4109" t="s">
        <v>12674</v>
      </c>
      <c r="B4109" t="s">
        <v>12675</v>
      </c>
      <c r="C4109" t="str">
        <f t="shared" si="64"/>
        <v>NZTāmaki-makau-rau</v>
      </c>
    </row>
    <row r="4110" spans="1:3">
      <c r="A4110" t="s">
        <v>12676</v>
      </c>
      <c r="B4110" t="s">
        <v>12677</v>
      </c>
      <c r="C4110" t="str">
        <f t="shared" si="64"/>
        <v>NZBay of Plenty</v>
      </c>
    </row>
    <row r="4111" spans="1:3">
      <c r="A4111" t="s">
        <v>12676</v>
      </c>
      <c r="B4111" t="s">
        <v>12678</v>
      </c>
      <c r="C4111" t="str">
        <f t="shared" si="64"/>
        <v>NZTe Moana a Toi Te Huatahi</v>
      </c>
    </row>
    <row r="4112" spans="1:3">
      <c r="A4112" t="s">
        <v>12679</v>
      </c>
      <c r="B4112" t="s">
        <v>12680</v>
      </c>
      <c r="C4112" t="str">
        <f t="shared" si="64"/>
        <v>NZCanterbury</v>
      </c>
    </row>
    <row r="4113" spans="1:3">
      <c r="A4113" t="s">
        <v>12679</v>
      </c>
      <c r="B4113" t="s">
        <v>12681</v>
      </c>
      <c r="C4113" t="str">
        <f t="shared" si="64"/>
        <v>NZWaitaha</v>
      </c>
    </row>
    <row r="4114" spans="1:3">
      <c r="A4114" t="s">
        <v>12682</v>
      </c>
      <c r="B4114" t="s">
        <v>12683</v>
      </c>
      <c r="C4114" t="str">
        <f t="shared" si="64"/>
        <v>NZGisborne</v>
      </c>
    </row>
    <row r="4115" spans="1:3">
      <c r="A4115" t="s">
        <v>12682</v>
      </c>
      <c r="B4115" t="s">
        <v>12684</v>
      </c>
      <c r="C4115" t="str">
        <f t="shared" si="64"/>
        <v>NZTūranga nui a Kiwa</v>
      </c>
    </row>
    <row r="4116" spans="1:3">
      <c r="A4116" t="s">
        <v>12685</v>
      </c>
      <c r="B4116" t="s">
        <v>12686</v>
      </c>
      <c r="C4116" t="str">
        <f t="shared" si="64"/>
        <v>NZHawke's Bay</v>
      </c>
    </row>
    <row r="4117" spans="1:3">
      <c r="A4117" t="s">
        <v>12685</v>
      </c>
      <c r="B4117" t="s">
        <v>12687</v>
      </c>
      <c r="C4117" t="str">
        <f t="shared" si="64"/>
        <v>NZTe Matau a Māui</v>
      </c>
    </row>
    <row r="4118" spans="1:3">
      <c r="A4118" t="s">
        <v>12688</v>
      </c>
      <c r="B4118" t="s">
        <v>12689</v>
      </c>
      <c r="C4118" t="str">
        <f t="shared" si="64"/>
        <v>NZMarlborough</v>
      </c>
    </row>
    <row r="4119" spans="1:3">
      <c r="A4119" t="s">
        <v>12690</v>
      </c>
      <c r="B4119" t="s">
        <v>12691</v>
      </c>
      <c r="C4119" t="str">
        <f t="shared" si="64"/>
        <v>NZManawatu-Wanganui</v>
      </c>
    </row>
    <row r="4120" spans="1:3">
      <c r="A4120" t="s">
        <v>12690</v>
      </c>
      <c r="B4120" t="s">
        <v>12692</v>
      </c>
      <c r="C4120" t="str">
        <f t="shared" si="64"/>
        <v>NZManawatu Whanganui</v>
      </c>
    </row>
    <row r="4121" spans="1:3">
      <c r="A4121" t="s">
        <v>12693</v>
      </c>
      <c r="B4121" t="s">
        <v>12694</v>
      </c>
      <c r="C4121" t="str">
        <f t="shared" si="64"/>
        <v>NZNelson</v>
      </c>
    </row>
    <row r="4122" spans="1:3">
      <c r="A4122" t="s">
        <v>12693</v>
      </c>
      <c r="B4122" t="s">
        <v>12695</v>
      </c>
      <c r="C4122" t="str">
        <f t="shared" si="64"/>
        <v>NZWhakatū</v>
      </c>
    </row>
    <row r="4123" spans="1:3">
      <c r="A4123" t="s">
        <v>12696</v>
      </c>
      <c r="B4123" t="s">
        <v>12697</v>
      </c>
      <c r="C4123" t="str">
        <f t="shared" si="64"/>
        <v>NZNorthland</v>
      </c>
    </row>
    <row r="4124" spans="1:3">
      <c r="A4124" t="s">
        <v>12696</v>
      </c>
      <c r="B4124" t="s">
        <v>12698</v>
      </c>
      <c r="C4124" t="str">
        <f t="shared" si="64"/>
        <v>NZTe Tai tokerau</v>
      </c>
    </row>
    <row r="4125" spans="1:3">
      <c r="A4125" t="s">
        <v>12699</v>
      </c>
      <c r="B4125" t="s">
        <v>12700</v>
      </c>
      <c r="C4125" t="str">
        <f t="shared" si="64"/>
        <v>NZOtago</v>
      </c>
    </row>
    <row r="4126" spans="1:3">
      <c r="A4126" t="s">
        <v>12699</v>
      </c>
      <c r="B4126" t="s">
        <v>12701</v>
      </c>
      <c r="C4126" t="str">
        <f t="shared" si="64"/>
        <v>NZŌ Tākou</v>
      </c>
    </row>
    <row r="4127" spans="1:3">
      <c r="A4127" t="s">
        <v>12702</v>
      </c>
      <c r="B4127" t="s">
        <v>12703</v>
      </c>
      <c r="C4127" t="str">
        <f t="shared" si="64"/>
        <v>NZSouthland</v>
      </c>
    </row>
    <row r="4128" spans="1:3">
      <c r="A4128" t="s">
        <v>12702</v>
      </c>
      <c r="B4128" t="s">
        <v>12704</v>
      </c>
      <c r="C4128" t="str">
        <f t="shared" si="64"/>
        <v>NZMurihiku</v>
      </c>
    </row>
    <row r="4129" spans="1:3">
      <c r="A4129" t="s">
        <v>12705</v>
      </c>
      <c r="B4129" t="s">
        <v>12706</v>
      </c>
      <c r="C4129" t="str">
        <f t="shared" si="64"/>
        <v>NZTasman</v>
      </c>
    </row>
    <row r="4130" spans="1:3">
      <c r="A4130" t="s">
        <v>12707</v>
      </c>
      <c r="B4130" t="s">
        <v>12708</v>
      </c>
      <c r="C4130" t="str">
        <f t="shared" si="64"/>
        <v>NZTaranaki</v>
      </c>
    </row>
    <row r="4131" spans="1:3">
      <c r="A4131" t="s">
        <v>12707</v>
      </c>
      <c r="B4131" t="s">
        <v>12708</v>
      </c>
      <c r="C4131" t="str">
        <f t="shared" si="64"/>
        <v>NZTaranaki</v>
      </c>
    </row>
    <row r="4132" spans="1:3">
      <c r="A4132" t="s">
        <v>12709</v>
      </c>
      <c r="B4132" t="s">
        <v>12710</v>
      </c>
      <c r="C4132" t="str">
        <f t="shared" si="64"/>
        <v>NZWellington</v>
      </c>
    </row>
    <row r="4133" spans="1:3">
      <c r="A4133" t="s">
        <v>12709</v>
      </c>
      <c r="B4133" t="s">
        <v>12711</v>
      </c>
      <c r="C4133" t="str">
        <f t="shared" si="64"/>
        <v>NZTe Whanga-nui-a-Tara</v>
      </c>
    </row>
    <row r="4134" spans="1:3">
      <c r="A4134" t="s">
        <v>12712</v>
      </c>
      <c r="B4134" t="s">
        <v>12713</v>
      </c>
      <c r="C4134" t="str">
        <f t="shared" si="64"/>
        <v>NZWaikato</v>
      </c>
    </row>
    <row r="4135" spans="1:3">
      <c r="A4135" t="s">
        <v>12714</v>
      </c>
      <c r="B4135" t="s">
        <v>12715</v>
      </c>
      <c r="C4135" t="str">
        <f t="shared" si="64"/>
        <v>NZWest Coast</v>
      </c>
    </row>
    <row r="4136" spans="1:3">
      <c r="A4136" t="s">
        <v>12714</v>
      </c>
      <c r="B4136" t="s">
        <v>12716</v>
      </c>
      <c r="C4136" t="str">
        <f t="shared" si="64"/>
        <v>NZTe Taihau ā uru</v>
      </c>
    </row>
    <row r="4137" spans="1:3">
      <c r="A4137" t="s">
        <v>12717</v>
      </c>
      <c r="B4137" t="s">
        <v>12718</v>
      </c>
      <c r="C4137" t="str">
        <f t="shared" si="64"/>
        <v>NZChatham Islands Territory</v>
      </c>
    </row>
    <row r="4138" spans="1:3">
      <c r="A4138" t="s">
        <v>12717</v>
      </c>
      <c r="B4138" t="s">
        <v>12719</v>
      </c>
      <c r="C4138" t="str">
        <f t="shared" si="64"/>
        <v>NZWharekauri</v>
      </c>
    </row>
    <row r="4139" spans="1:3">
      <c r="A4139" t="s">
        <v>12720</v>
      </c>
      <c r="B4139" t="s">
        <v>12721</v>
      </c>
      <c r="C4139" t="str">
        <f t="shared" si="64"/>
        <v>OMJanūb al Bāţinah</v>
      </c>
    </row>
    <row r="4140" spans="1:3">
      <c r="A4140" t="s">
        <v>12722</v>
      </c>
      <c r="B4140" t="s">
        <v>12723</v>
      </c>
      <c r="C4140" t="str">
        <f t="shared" si="64"/>
        <v>OMShamāl al Bāţinah</v>
      </c>
    </row>
    <row r="4141" spans="1:3">
      <c r="A4141" t="s">
        <v>12724</v>
      </c>
      <c r="B4141" t="s">
        <v>12725</v>
      </c>
      <c r="C4141" t="str">
        <f t="shared" si="64"/>
        <v>OMAl Buraymī</v>
      </c>
    </row>
    <row r="4142" spans="1:3">
      <c r="A4142" t="s">
        <v>12726</v>
      </c>
      <c r="B4142" t="s">
        <v>12727</v>
      </c>
      <c r="C4142" t="str">
        <f t="shared" si="64"/>
        <v>OMAd Dākhilīyah</v>
      </c>
    </row>
    <row r="4143" spans="1:3">
      <c r="A4143" t="s">
        <v>12728</v>
      </c>
      <c r="B4143" t="s">
        <v>12729</v>
      </c>
      <c r="C4143" t="str">
        <f t="shared" si="64"/>
        <v>OMMasqaţ</v>
      </c>
    </row>
    <row r="4144" spans="1:3">
      <c r="A4144" t="s">
        <v>12730</v>
      </c>
      <c r="B4144" t="s">
        <v>12731</v>
      </c>
      <c r="C4144" t="str">
        <f t="shared" si="64"/>
        <v>OMMusandam</v>
      </c>
    </row>
    <row r="4145" spans="1:3">
      <c r="A4145" t="s">
        <v>12732</v>
      </c>
      <c r="B4145" t="s">
        <v>12733</v>
      </c>
      <c r="C4145" t="str">
        <f t="shared" si="64"/>
        <v>OMJanūb ash Sharqīyah</v>
      </c>
    </row>
    <row r="4146" spans="1:3">
      <c r="A4146" t="s">
        <v>12734</v>
      </c>
      <c r="B4146" t="s">
        <v>12735</v>
      </c>
      <c r="C4146" t="str">
        <f t="shared" si="64"/>
        <v>OMShamāl ash Sharqīyah</v>
      </c>
    </row>
    <row r="4147" spans="1:3">
      <c r="A4147" t="s">
        <v>12736</v>
      </c>
      <c r="B4147" t="s">
        <v>12737</v>
      </c>
      <c r="C4147" t="str">
        <f t="shared" si="64"/>
        <v>OMAl Wusţá</v>
      </c>
    </row>
    <row r="4148" spans="1:3">
      <c r="A4148" t="s">
        <v>12738</v>
      </c>
      <c r="B4148" t="s">
        <v>12739</v>
      </c>
      <c r="C4148" t="str">
        <f t="shared" si="64"/>
        <v>OMAz̧ Z̧āhirah</v>
      </c>
    </row>
    <row r="4149" spans="1:3">
      <c r="A4149" t="s">
        <v>12740</v>
      </c>
      <c r="B4149" t="s">
        <v>12741</v>
      </c>
      <c r="C4149" t="str">
        <f t="shared" si="64"/>
        <v>OMZ̧ufār</v>
      </c>
    </row>
    <row r="4150" spans="1:3">
      <c r="A4150" t="s">
        <v>12742</v>
      </c>
      <c r="B4150" t="s">
        <v>12743</v>
      </c>
      <c r="C4150" t="str">
        <f t="shared" si="64"/>
        <v>PAEmberá</v>
      </c>
    </row>
    <row r="4151" spans="1:3">
      <c r="A4151" t="s">
        <v>12744</v>
      </c>
      <c r="B4151" t="s">
        <v>12745</v>
      </c>
      <c r="C4151" t="str">
        <f t="shared" si="64"/>
        <v>PAGuna Yala</v>
      </c>
    </row>
    <row r="4152" spans="1:3">
      <c r="A4152" t="s">
        <v>12746</v>
      </c>
      <c r="B4152" t="s">
        <v>12747</v>
      </c>
      <c r="C4152" t="str">
        <f t="shared" si="64"/>
        <v>PANgöbe-Buglé</v>
      </c>
    </row>
    <row r="4153" spans="1:3">
      <c r="A4153" t="s">
        <v>12748</v>
      </c>
      <c r="B4153" t="s">
        <v>12749</v>
      </c>
      <c r="C4153" t="str">
        <f t="shared" si="64"/>
        <v>PABocas del Toro</v>
      </c>
    </row>
    <row r="4154" spans="1:3">
      <c r="A4154" t="s">
        <v>12750</v>
      </c>
      <c r="B4154" t="s">
        <v>12751</v>
      </c>
      <c r="C4154" t="str">
        <f t="shared" si="64"/>
        <v>PAPanamá Oeste</v>
      </c>
    </row>
    <row r="4155" spans="1:3">
      <c r="A4155" t="s">
        <v>12752</v>
      </c>
      <c r="B4155" t="s">
        <v>12753</v>
      </c>
      <c r="C4155" t="str">
        <f t="shared" si="64"/>
        <v>PACoclé</v>
      </c>
    </row>
    <row r="4156" spans="1:3">
      <c r="A4156" t="s">
        <v>12754</v>
      </c>
      <c r="B4156" t="s">
        <v>9204</v>
      </c>
      <c r="C4156" t="str">
        <f t="shared" si="64"/>
        <v>PAColón</v>
      </c>
    </row>
    <row r="4157" spans="1:3">
      <c r="A4157" t="s">
        <v>12755</v>
      </c>
      <c r="B4157" t="s">
        <v>12756</v>
      </c>
      <c r="C4157" t="str">
        <f t="shared" si="64"/>
        <v>PAChiriquí</v>
      </c>
    </row>
    <row r="4158" spans="1:3">
      <c r="A4158" t="s">
        <v>12757</v>
      </c>
      <c r="B4158" t="s">
        <v>12758</v>
      </c>
      <c r="C4158" t="str">
        <f t="shared" si="64"/>
        <v>PADarién</v>
      </c>
    </row>
    <row r="4159" spans="1:3">
      <c r="A4159" t="s">
        <v>12759</v>
      </c>
      <c r="B4159" t="s">
        <v>12760</v>
      </c>
      <c r="C4159" t="str">
        <f t="shared" si="64"/>
        <v>PAHerrera</v>
      </c>
    </row>
    <row r="4160" spans="1:3">
      <c r="A4160" t="s">
        <v>12761</v>
      </c>
      <c r="B4160" t="s">
        <v>12762</v>
      </c>
      <c r="C4160" t="str">
        <f t="shared" si="64"/>
        <v>PALos Santos</v>
      </c>
    </row>
    <row r="4161" spans="1:3">
      <c r="A4161" t="s">
        <v>12763</v>
      </c>
      <c r="B4161" t="s">
        <v>12764</v>
      </c>
      <c r="C4161" t="str">
        <f t="shared" si="64"/>
        <v>PAPanamá</v>
      </c>
    </row>
    <row r="4162" spans="1:3">
      <c r="A4162" t="s">
        <v>12765</v>
      </c>
      <c r="B4162" t="s">
        <v>12766</v>
      </c>
      <c r="C4162" t="str">
        <f t="shared" si="64"/>
        <v>PAVeraguas</v>
      </c>
    </row>
    <row r="4163" spans="1:3">
      <c r="A4163" t="s">
        <v>12767</v>
      </c>
      <c r="B4163" t="s">
        <v>12768</v>
      </c>
      <c r="C4163" t="str">
        <f t="shared" ref="C4163:C4226" si="65">LEFT(A4163,2)&amp;B4163</f>
        <v>PEAmasunu</v>
      </c>
    </row>
    <row r="4164" spans="1:3">
      <c r="A4164" t="s">
        <v>12767</v>
      </c>
      <c r="B4164" t="s">
        <v>12769</v>
      </c>
      <c r="C4164" t="str">
        <f t="shared" si="65"/>
        <v>PEAmarumayu</v>
      </c>
    </row>
    <row r="4165" spans="1:3">
      <c r="A4165" t="s">
        <v>12767</v>
      </c>
      <c r="B4165" t="s">
        <v>1300</v>
      </c>
      <c r="C4165" t="str">
        <f t="shared" si="65"/>
        <v>PEAmazonas</v>
      </c>
    </row>
    <row r="4166" spans="1:3">
      <c r="A4166" t="s">
        <v>12770</v>
      </c>
      <c r="B4166" t="s">
        <v>12771</v>
      </c>
      <c r="C4166" t="str">
        <f t="shared" si="65"/>
        <v>PEAnkashu</v>
      </c>
    </row>
    <row r="4167" spans="1:3">
      <c r="A4167" t="s">
        <v>12770</v>
      </c>
      <c r="B4167" t="s">
        <v>12772</v>
      </c>
      <c r="C4167" t="str">
        <f t="shared" si="65"/>
        <v>PEAnqash</v>
      </c>
    </row>
    <row r="4168" spans="1:3">
      <c r="A4168" t="s">
        <v>12770</v>
      </c>
      <c r="B4168" t="s">
        <v>12773</v>
      </c>
      <c r="C4168" t="str">
        <f t="shared" si="65"/>
        <v>PEAncash</v>
      </c>
    </row>
    <row r="4169" spans="1:3">
      <c r="A4169" t="s">
        <v>12774</v>
      </c>
      <c r="B4169" t="s">
        <v>12775</v>
      </c>
      <c r="C4169" t="str">
        <f t="shared" si="65"/>
        <v>PEApurimaq</v>
      </c>
    </row>
    <row r="4170" spans="1:3">
      <c r="A4170" t="s">
        <v>12774</v>
      </c>
      <c r="B4170" t="s">
        <v>12775</v>
      </c>
      <c r="C4170" t="str">
        <f t="shared" si="65"/>
        <v>PEApurimaq</v>
      </c>
    </row>
    <row r="4171" spans="1:3">
      <c r="A4171" t="s">
        <v>12774</v>
      </c>
      <c r="B4171" t="s">
        <v>12776</v>
      </c>
      <c r="C4171" t="str">
        <f t="shared" si="65"/>
        <v>PEApurímac</v>
      </c>
    </row>
    <row r="4172" spans="1:3">
      <c r="A4172" t="s">
        <v>12777</v>
      </c>
      <c r="B4172" t="s">
        <v>12778</v>
      </c>
      <c r="C4172" t="str">
        <f t="shared" si="65"/>
        <v>PEArikipa</v>
      </c>
    </row>
    <row r="4173" spans="1:3">
      <c r="A4173" t="s">
        <v>12777</v>
      </c>
      <c r="B4173" t="s">
        <v>12779</v>
      </c>
      <c r="C4173" t="str">
        <f t="shared" si="65"/>
        <v>PEAriqipa</v>
      </c>
    </row>
    <row r="4174" spans="1:3">
      <c r="A4174" t="s">
        <v>12777</v>
      </c>
      <c r="B4174" t="s">
        <v>12780</v>
      </c>
      <c r="C4174" t="str">
        <f t="shared" si="65"/>
        <v>PEArequipa</v>
      </c>
    </row>
    <row r="4175" spans="1:3">
      <c r="A4175" t="s">
        <v>12781</v>
      </c>
      <c r="B4175" t="s">
        <v>12782</v>
      </c>
      <c r="C4175" t="str">
        <f t="shared" si="65"/>
        <v>PEAyaquchu</v>
      </c>
    </row>
    <row r="4176" spans="1:3">
      <c r="A4176" t="s">
        <v>12781</v>
      </c>
      <c r="B4176" t="s">
        <v>12783</v>
      </c>
      <c r="C4176" t="str">
        <f t="shared" si="65"/>
        <v>PEAyakuchu</v>
      </c>
    </row>
    <row r="4177" spans="1:3">
      <c r="A4177" t="s">
        <v>12781</v>
      </c>
      <c r="B4177" t="s">
        <v>12784</v>
      </c>
      <c r="C4177" t="str">
        <f t="shared" si="65"/>
        <v>PEAyacucho</v>
      </c>
    </row>
    <row r="4178" spans="1:3">
      <c r="A4178" t="s">
        <v>12785</v>
      </c>
      <c r="B4178" t="s">
        <v>12786</v>
      </c>
      <c r="C4178" t="str">
        <f t="shared" si="65"/>
        <v>PEQajamarka</v>
      </c>
    </row>
    <row r="4179" spans="1:3">
      <c r="A4179" t="s">
        <v>12785</v>
      </c>
      <c r="B4179" t="s">
        <v>12787</v>
      </c>
      <c r="C4179" t="str">
        <f t="shared" si="65"/>
        <v>PEKashamarka</v>
      </c>
    </row>
    <row r="4180" spans="1:3">
      <c r="A4180" t="s">
        <v>12785</v>
      </c>
      <c r="B4180" t="s">
        <v>12788</v>
      </c>
      <c r="C4180" t="str">
        <f t="shared" si="65"/>
        <v>PECajamarca</v>
      </c>
    </row>
    <row r="4181" spans="1:3">
      <c r="A4181" t="s">
        <v>12789</v>
      </c>
      <c r="B4181" t="s">
        <v>12790</v>
      </c>
      <c r="C4181" t="str">
        <f t="shared" si="65"/>
        <v>PEKallao</v>
      </c>
    </row>
    <row r="4182" spans="1:3">
      <c r="A4182" t="s">
        <v>12789</v>
      </c>
      <c r="B4182" t="s">
        <v>12791</v>
      </c>
      <c r="C4182" t="str">
        <f t="shared" si="65"/>
        <v>PEQallaw</v>
      </c>
    </row>
    <row r="4183" spans="1:3">
      <c r="A4183" t="s">
        <v>12789</v>
      </c>
      <c r="B4183" t="s">
        <v>12792</v>
      </c>
      <c r="C4183" t="str">
        <f t="shared" si="65"/>
        <v>PEEl Callao</v>
      </c>
    </row>
    <row r="4184" spans="1:3">
      <c r="A4184" t="s">
        <v>12793</v>
      </c>
      <c r="B4184" t="s">
        <v>12794</v>
      </c>
      <c r="C4184" t="str">
        <f t="shared" si="65"/>
        <v>PEKusku</v>
      </c>
    </row>
    <row r="4185" spans="1:3">
      <c r="A4185" t="s">
        <v>12793</v>
      </c>
      <c r="B4185" t="s">
        <v>12795</v>
      </c>
      <c r="C4185" t="str">
        <f t="shared" si="65"/>
        <v>PEQusqu</v>
      </c>
    </row>
    <row r="4186" spans="1:3">
      <c r="A4186" t="s">
        <v>12793</v>
      </c>
      <c r="B4186" t="s">
        <v>12796</v>
      </c>
      <c r="C4186" t="str">
        <f t="shared" si="65"/>
        <v>PECusco</v>
      </c>
    </row>
    <row r="4187" spans="1:3">
      <c r="A4187" t="s">
        <v>12797</v>
      </c>
      <c r="B4187" t="s">
        <v>12798</v>
      </c>
      <c r="C4187" t="str">
        <f t="shared" si="65"/>
        <v>PEWanuku</v>
      </c>
    </row>
    <row r="4188" spans="1:3">
      <c r="A4188" t="s">
        <v>12797</v>
      </c>
      <c r="B4188" t="s">
        <v>12798</v>
      </c>
      <c r="C4188" t="str">
        <f t="shared" si="65"/>
        <v>PEWanuku</v>
      </c>
    </row>
    <row r="4189" spans="1:3">
      <c r="A4189" t="s">
        <v>12797</v>
      </c>
      <c r="B4189" t="s">
        <v>12799</v>
      </c>
      <c r="C4189" t="str">
        <f t="shared" si="65"/>
        <v>PEHuánuco</v>
      </c>
    </row>
    <row r="4190" spans="1:3">
      <c r="A4190" t="s">
        <v>12800</v>
      </c>
      <c r="B4190" t="s">
        <v>12801</v>
      </c>
      <c r="C4190" t="str">
        <f t="shared" si="65"/>
        <v>PEWankawelika</v>
      </c>
    </row>
    <row r="4191" spans="1:3">
      <c r="A4191" t="s">
        <v>12800</v>
      </c>
      <c r="B4191" t="s">
        <v>12802</v>
      </c>
      <c r="C4191" t="str">
        <f t="shared" si="65"/>
        <v>PEWankawillka</v>
      </c>
    </row>
    <row r="4192" spans="1:3">
      <c r="A4192" t="s">
        <v>12800</v>
      </c>
      <c r="B4192" t="s">
        <v>12803</v>
      </c>
      <c r="C4192" t="str">
        <f t="shared" si="65"/>
        <v>PEHuancavelica</v>
      </c>
    </row>
    <row r="4193" spans="1:3">
      <c r="A4193" t="s">
        <v>12804</v>
      </c>
      <c r="B4193" t="s">
        <v>1771</v>
      </c>
      <c r="C4193" t="str">
        <f t="shared" si="65"/>
        <v>PEIka</v>
      </c>
    </row>
    <row r="4194" spans="1:3">
      <c r="A4194" t="s">
        <v>12804</v>
      </c>
      <c r="B4194" t="s">
        <v>1771</v>
      </c>
      <c r="C4194" t="str">
        <f t="shared" si="65"/>
        <v>PEIka</v>
      </c>
    </row>
    <row r="4195" spans="1:3">
      <c r="A4195" t="s">
        <v>12804</v>
      </c>
      <c r="B4195" t="s">
        <v>12805</v>
      </c>
      <c r="C4195" t="str">
        <f t="shared" si="65"/>
        <v>PEIca</v>
      </c>
    </row>
    <row r="4196" spans="1:3">
      <c r="A4196" t="s">
        <v>12806</v>
      </c>
      <c r="B4196" t="s">
        <v>12807</v>
      </c>
      <c r="C4196" t="str">
        <f t="shared" si="65"/>
        <v>PEJunin</v>
      </c>
    </row>
    <row r="4197" spans="1:3">
      <c r="A4197" t="s">
        <v>12806</v>
      </c>
      <c r="B4197" t="s">
        <v>12808</v>
      </c>
      <c r="C4197" t="str">
        <f t="shared" si="65"/>
        <v>PEHunin</v>
      </c>
    </row>
    <row r="4198" spans="1:3">
      <c r="A4198" t="s">
        <v>12806</v>
      </c>
      <c r="B4198" t="s">
        <v>12809</v>
      </c>
      <c r="C4198" t="str">
        <f t="shared" si="65"/>
        <v>PEJunín</v>
      </c>
    </row>
    <row r="4199" spans="1:3">
      <c r="A4199" t="s">
        <v>12810</v>
      </c>
      <c r="B4199" t="s">
        <v>12811</v>
      </c>
      <c r="C4199" t="str">
        <f t="shared" si="65"/>
        <v>PELa Libertad</v>
      </c>
    </row>
    <row r="4200" spans="1:3">
      <c r="A4200" t="s">
        <v>12810</v>
      </c>
      <c r="B4200" t="s">
        <v>12812</v>
      </c>
      <c r="C4200" t="str">
        <f t="shared" si="65"/>
        <v>PEQispi kay</v>
      </c>
    </row>
    <row r="4201" spans="1:3">
      <c r="A4201" t="s">
        <v>12810</v>
      </c>
      <c r="B4201" t="s">
        <v>12811</v>
      </c>
      <c r="C4201" t="str">
        <f t="shared" si="65"/>
        <v>PELa Libertad</v>
      </c>
    </row>
    <row r="4202" spans="1:3">
      <c r="A4202" t="s">
        <v>12813</v>
      </c>
      <c r="B4202" t="s">
        <v>12814</v>
      </c>
      <c r="C4202" t="str">
        <f t="shared" si="65"/>
        <v>PELambayeque</v>
      </c>
    </row>
    <row r="4203" spans="1:3">
      <c r="A4203" t="s">
        <v>12813</v>
      </c>
      <c r="B4203" t="s">
        <v>12815</v>
      </c>
      <c r="C4203" t="str">
        <f t="shared" si="65"/>
        <v>PELampalliqi</v>
      </c>
    </row>
    <row r="4204" spans="1:3">
      <c r="A4204" t="s">
        <v>12813</v>
      </c>
      <c r="B4204" t="s">
        <v>12814</v>
      </c>
      <c r="C4204" t="str">
        <f t="shared" si="65"/>
        <v>PELambayeque</v>
      </c>
    </row>
    <row r="4205" spans="1:3">
      <c r="A4205" t="s">
        <v>12816</v>
      </c>
      <c r="B4205" t="s">
        <v>12817</v>
      </c>
      <c r="C4205" t="str">
        <f t="shared" si="65"/>
        <v>PELima</v>
      </c>
    </row>
    <row r="4206" spans="1:3">
      <c r="A4206" t="s">
        <v>12816</v>
      </c>
      <c r="B4206" t="s">
        <v>12817</v>
      </c>
      <c r="C4206" t="str">
        <f t="shared" si="65"/>
        <v>PELima</v>
      </c>
    </row>
    <row r="4207" spans="1:3">
      <c r="A4207" t="s">
        <v>12816</v>
      </c>
      <c r="B4207" t="s">
        <v>12817</v>
      </c>
      <c r="C4207" t="str">
        <f t="shared" si="65"/>
        <v>PELima</v>
      </c>
    </row>
    <row r="4208" spans="1:3">
      <c r="A4208" t="s">
        <v>12818</v>
      </c>
      <c r="B4208" t="s">
        <v>12819</v>
      </c>
      <c r="C4208" t="str">
        <f t="shared" si="65"/>
        <v>PELuritu</v>
      </c>
    </row>
    <row r="4209" spans="1:3">
      <c r="A4209" t="s">
        <v>12818</v>
      </c>
      <c r="B4209" t="s">
        <v>12819</v>
      </c>
      <c r="C4209" t="str">
        <f t="shared" si="65"/>
        <v>PELuritu</v>
      </c>
    </row>
    <row r="4210" spans="1:3">
      <c r="A4210" t="s">
        <v>12818</v>
      </c>
      <c r="B4210" t="s">
        <v>12820</v>
      </c>
      <c r="C4210" t="str">
        <f t="shared" si="65"/>
        <v>PELoreto</v>
      </c>
    </row>
    <row r="4211" spans="1:3">
      <c r="A4211" t="s">
        <v>12821</v>
      </c>
      <c r="B4211" t="s">
        <v>12822</v>
      </c>
      <c r="C4211" t="str">
        <f t="shared" si="65"/>
        <v>PEMadre de Dios</v>
      </c>
    </row>
    <row r="4212" spans="1:3">
      <c r="A4212" t="s">
        <v>12821</v>
      </c>
      <c r="B4212" t="s">
        <v>12823</v>
      </c>
      <c r="C4212" t="str">
        <f t="shared" si="65"/>
        <v>PEMayutata</v>
      </c>
    </row>
    <row r="4213" spans="1:3">
      <c r="A4213" t="s">
        <v>12821</v>
      </c>
      <c r="B4213" t="s">
        <v>12822</v>
      </c>
      <c r="C4213" t="str">
        <f t="shared" si="65"/>
        <v>PEMadre de Dios</v>
      </c>
    </row>
    <row r="4214" spans="1:3">
      <c r="A4214" t="s">
        <v>12824</v>
      </c>
      <c r="B4214" t="s">
        <v>12825</v>
      </c>
      <c r="C4214" t="str">
        <f t="shared" si="65"/>
        <v>PEMoqwegwa</v>
      </c>
    </row>
    <row r="4215" spans="1:3">
      <c r="A4215" t="s">
        <v>12824</v>
      </c>
      <c r="B4215" t="s">
        <v>12826</v>
      </c>
      <c r="C4215" t="str">
        <f t="shared" si="65"/>
        <v>PEMuqiwa</v>
      </c>
    </row>
    <row r="4216" spans="1:3">
      <c r="A4216" t="s">
        <v>12824</v>
      </c>
      <c r="B4216" t="s">
        <v>12827</v>
      </c>
      <c r="C4216" t="str">
        <f t="shared" si="65"/>
        <v>PEMoquegua</v>
      </c>
    </row>
    <row r="4217" spans="1:3">
      <c r="A4217" t="s">
        <v>12828</v>
      </c>
      <c r="B4217" t="s">
        <v>12829</v>
      </c>
      <c r="C4217" t="str">
        <f t="shared" si="65"/>
        <v>PEPasqu</v>
      </c>
    </row>
    <row r="4218" spans="1:3">
      <c r="A4218" t="s">
        <v>12828</v>
      </c>
      <c r="B4218" t="s">
        <v>12829</v>
      </c>
      <c r="C4218" t="str">
        <f t="shared" si="65"/>
        <v>PEPasqu</v>
      </c>
    </row>
    <row r="4219" spans="1:3">
      <c r="A4219" t="s">
        <v>12828</v>
      </c>
      <c r="B4219" t="s">
        <v>12830</v>
      </c>
      <c r="C4219" t="str">
        <f t="shared" si="65"/>
        <v>PEPasco</v>
      </c>
    </row>
    <row r="4220" spans="1:3">
      <c r="A4220" t="s">
        <v>12831</v>
      </c>
      <c r="B4220" t="s">
        <v>12832</v>
      </c>
      <c r="C4220" t="str">
        <f t="shared" si="65"/>
        <v>PEPiura</v>
      </c>
    </row>
    <row r="4221" spans="1:3">
      <c r="A4221" t="s">
        <v>12831</v>
      </c>
      <c r="B4221" t="s">
        <v>12833</v>
      </c>
      <c r="C4221" t="str">
        <f t="shared" si="65"/>
        <v>PEPiwra</v>
      </c>
    </row>
    <row r="4222" spans="1:3">
      <c r="A4222" t="s">
        <v>12831</v>
      </c>
      <c r="B4222" t="s">
        <v>12832</v>
      </c>
      <c r="C4222" t="str">
        <f t="shared" si="65"/>
        <v>PEPiura</v>
      </c>
    </row>
    <row r="4223" spans="1:3">
      <c r="A4223" t="s">
        <v>12834</v>
      </c>
      <c r="B4223" t="s">
        <v>12835</v>
      </c>
      <c r="C4223" t="str">
        <f t="shared" si="65"/>
        <v>PEPuno</v>
      </c>
    </row>
    <row r="4224" spans="1:3">
      <c r="A4224" t="s">
        <v>12834</v>
      </c>
      <c r="B4224" t="s">
        <v>12836</v>
      </c>
      <c r="C4224" t="str">
        <f t="shared" si="65"/>
        <v>PEPunu</v>
      </c>
    </row>
    <row r="4225" spans="1:3">
      <c r="A4225" t="s">
        <v>12834</v>
      </c>
      <c r="B4225" t="s">
        <v>12835</v>
      </c>
      <c r="C4225" t="str">
        <f t="shared" si="65"/>
        <v>PEPuno</v>
      </c>
    </row>
    <row r="4226" spans="1:3">
      <c r="A4226" t="s">
        <v>12837</v>
      </c>
      <c r="B4226" t="s">
        <v>12838</v>
      </c>
      <c r="C4226" t="str">
        <f t="shared" si="65"/>
        <v>PESan Martín</v>
      </c>
    </row>
    <row r="4227" spans="1:3">
      <c r="A4227" t="s">
        <v>12837</v>
      </c>
      <c r="B4227" t="s">
        <v>12839</v>
      </c>
      <c r="C4227" t="str">
        <f t="shared" ref="C4227:C4290" si="66">LEFT(A4227,2)&amp;B4227</f>
        <v>PESan Martin</v>
      </c>
    </row>
    <row r="4228" spans="1:3">
      <c r="A4228" t="s">
        <v>12837</v>
      </c>
      <c r="B4228" t="s">
        <v>12838</v>
      </c>
      <c r="C4228" t="str">
        <f t="shared" si="66"/>
        <v>PESan Martín</v>
      </c>
    </row>
    <row r="4229" spans="1:3">
      <c r="A4229" t="s">
        <v>12840</v>
      </c>
      <c r="B4229" t="s">
        <v>12841</v>
      </c>
      <c r="C4229" t="str">
        <f t="shared" si="66"/>
        <v>PETakna</v>
      </c>
    </row>
    <row r="4230" spans="1:3">
      <c r="A4230" t="s">
        <v>12840</v>
      </c>
      <c r="B4230" t="s">
        <v>12842</v>
      </c>
      <c r="C4230" t="str">
        <f t="shared" si="66"/>
        <v>PETaqna</v>
      </c>
    </row>
    <row r="4231" spans="1:3">
      <c r="A4231" t="s">
        <v>12840</v>
      </c>
      <c r="B4231" t="s">
        <v>12843</v>
      </c>
      <c r="C4231" t="str">
        <f t="shared" si="66"/>
        <v>PETacna</v>
      </c>
    </row>
    <row r="4232" spans="1:3">
      <c r="A4232" t="s">
        <v>12844</v>
      </c>
      <c r="B4232" t="s">
        <v>12845</v>
      </c>
      <c r="C4232" t="str">
        <f t="shared" si="66"/>
        <v>PETumbes</v>
      </c>
    </row>
    <row r="4233" spans="1:3">
      <c r="A4233" t="s">
        <v>12844</v>
      </c>
      <c r="B4233" t="s">
        <v>12846</v>
      </c>
      <c r="C4233" t="str">
        <f t="shared" si="66"/>
        <v>PETumpis</v>
      </c>
    </row>
    <row r="4234" spans="1:3">
      <c r="A4234" t="s">
        <v>12844</v>
      </c>
      <c r="B4234" t="s">
        <v>12845</v>
      </c>
      <c r="C4234" t="str">
        <f t="shared" si="66"/>
        <v>PETumbes</v>
      </c>
    </row>
    <row r="4235" spans="1:3">
      <c r="A4235" t="s">
        <v>12847</v>
      </c>
      <c r="B4235" t="s">
        <v>12848</v>
      </c>
      <c r="C4235" t="str">
        <f t="shared" si="66"/>
        <v>PEUkayali</v>
      </c>
    </row>
    <row r="4236" spans="1:3">
      <c r="A4236" t="s">
        <v>12847</v>
      </c>
      <c r="B4236" t="s">
        <v>12848</v>
      </c>
      <c r="C4236" t="str">
        <f t="shared" si="66"/>
        <v>PEUkayali</v>
      </c>
    </row>
    <row r="4237" spans="1:3">
      <c r="A4237" t="s">
        <v>12847</v>
      </c>
      <c r="B4237" t="s">
        <v>12849</v>
      </c>
      <c r="C4237" t="str">
        <f t="shared" si="66"/>
        <v>PEUcayali</v>
      </c>
    </row>
    <row r="4238" spans="1:3">
      <c r="A4238" t="s">
        <v>12850</v>
      </c>
      <c r="B4238" t="s">
        <v>12851</v>
      </c>
      <c r="C4238" t="str">
        <f t="shared" si="66"/>
        <v>PELima hatun llaqta</v>
      </c>
    </row>
    <row r="4239" spans="1:3">
      <c r="A4239" t="s">
        <v>12850</v>
      </c>
      <c r="B4239" t="s">
        <v>12852</v>
      </c>
      <c r="C4239" t="str">
        <f t="shared" si="66"/>
        <v>PELima llaqta suyu</v>
      </c>
    </row>
    <row r="4240" spans="1:3">
      <c r="A4240" t="s">
        <v>12850</v>
      </c>
      <c r="B4240" t="s">
        <v>12853</v>
      </c>
      <c r="C4240" t="str">
        <f t="shared" si="66"/>
        <v>PEMunicipalidad Metropolitana de Lima</v>
      </c>
    </row>
    <row r="4241" spans="1:3">
      <c r="A4241" t="s">
        <v>12854</v>
      </c>
      <c r="B4241" t="s">
        <v>12855</v>
      </c>
      <c r="C4241" t="str">
        <f t="shared" si="66"/>
        <v>PGNational Capital District (Port Moresby)</v>
      </c>
    </row>
    <row r="4242" spans="1:3">
      <c r="A4242" t="s">
        <v>12856</v>
      </c>
      <c r="B4242" t="s">
        <v>12857</v>
      </c>
      <c r="C4242" t="str">
        <f t="shared" si="66"/>
        <v>PGChimbu</v>
      </c>
    </row>
    <row r="4243" spans="1:3">
      <c r="A4243" t="s">
        <v>12858</v>
      </c>
      <c r="B4243" t="s">
        <v>6618</v>
      </c>
      <c r="C4243" t="str">
        <f t="shared" si="66"/>
        <v>PGCentral</v>
      </c>
    </row>
    <row r="4244" spans="1:3">
      <c r="A4244" t="s">
        <v>12859</v>
      </c>
      <c r="B4244" t="s">
        <v>12860</v>
      </c>
      <c r="C4244" t="str">
        <f t="shared" si="66"/>
        <v>PGEast New Britain</v>
      </c>
    </row>
    <row r="4245" spans="1:3">
      <c r="A4245" t="s">
        <v>12861</v>
      </c>
      <c r="B4245" t="s">
        <v>12862</v>
      </c>
      <c r="C4245" t="str">
        <f t="shared" si="66"/>
        <v>PGEastern Highlands</v>
      </c>
    </row>
    <row r="4246" spans="1:3">
      <c r="A4246" t="s">
        <v>12863</v>
      </c>
      <c r="B4246" t="s">
        <v>12864</v>
      </c>
      <c r="C4246" t="str">
        <f t="shared" si="66"/>
        <v>PGEnga</v>
      </c>
    </row>
    <row r="4247" spans="1:3">
      <c r="A4247" t="s">
        <v>12865</v>
      </c>
      <c r="B4247" t="s">
        <v>12866</v>
      </c>
      <c r="C4247" t="str">
        <f t="shared" si="66"/>
        <v>PGEast Sepik</v>
      </c>
    </row>
    <row r="4248" spans="1:3">
      <c r="A4248" t="s">
        <v>12867</v>
      </c>
      <c r="B4248" t="s">
        <v>12868</v>
      </c>
      <c r="C4248" t="str">
        <f t="shared" si="66"/>
        <v>PGGulf</v>
      </c>
    </row>
    <row r="4249" spans="1:3">
      <c r="A4249" t="s">
        <v>12869</v>
      </c>
      <c r="B4249" t="s">
        <v>12870</v>
      </c>
      <c r="C4249" t="str">
        <f t="shared" si="66"/>
        <v>PGHela</v>
      </c>
    </row>
    <row r="4250" spans="1:3">
      <c r="A4250" t="s">
        <v>12871</v>
      </c>
      <c r="B4250" t="s">
        <v>12872</v>
      </c>
      <c r="C4250" t="str">
        <f t="shared" si="66"/>
        <v>PGJiwaka</v>
      </c>
    </row>
    <row r="4251" spans="1:3">
      <c r="A4251" t="s">
        <v>12873</v>
      </c>
      <c r="B4251" t="s">
        <v>12874</v>
      </c>
      <c r="C4251" t="str">
        <f t="shared" si="66"/>
        <v>PGMilne Bay</v>
      </c>
    </row>
    <row r="4252" spans="1:3">
      <c r="A4252" t="s">
        <v>12875</v>
      </c>
      <c r="B4252" t="s">
        <v>12876</v>
      </c>
      <c r="C4252" t="str">
        <f t="shared" si="66"/>
        <v>PGMorobe</v>
      </c>
    </row>
    <row r="4253" spans="1:3">
      <c r="A4253" t="s">
        <v>12877</v>
      </c>
      <c r="B4253" t="s">
        <v>12878</v>
      </c>
      <c r="C4253" t="str">
        <f t="shared" si="66"/>
        <v>PGMadang</v>
      </c>
    </row>
    <row r="4254" spans="1:3">
      <c r="A4254" t="s">
        <v>12879</v>
      </c>
      <c r="B4254" t="s">
        <v>12880</v>
      </c>
      <c r="C4254" t="str">
        <f t="shared" si="66"/>
        <v>PGManus</v>
      </c>
    </row>
    <row r="4255" spans="1:3">
      <c r="A4255" t="s">
        <v>12881</v>
      </c>
      <c r="B4255" t="s">
        <v>12882</v>
      </c>
      <c r="C4255" t="str">
        <f t="shared" si="66"/>
        <v>PGNew Ireland</v>
      </c>
    </row>
    <row r="4256" spans="1:3">
      <c r="A4256" t="s">
        <v>12883</v>
      </c>
      <c r="B4256" t="s">
        <v>8181</v>
      </c>
      <c r="C4256" t="str">
        <f t="shared" si="66"/>
        <v>PGNorthern</v>
      </c>
    </row>
    <row r="4257" spans="1:3">
      <c r="A4257" t="s">
        <v>12884</v>
      </c>
      <c r="B4257" t="s">
        <v>12885</v>
      </c>
      <c r="C4257" t="str">
        <f t="shared" si="66"/>
        <v>PGWest Sepik</v>
      </c>
    </row>
    <row r="4258" spans="1:3">
      <c r="A4258" t="s">
        <v>12886</v>
      </c>
      <c r="B4258" t="s">
        <v>12887</v>
      </c>
      <c r="C4258" t="str">
        <f t="shared" si="66"/>
        <v>PGSouthern Highlands</v>
      </c>
    </row>
    <row r="4259" spans="1:3">
      <c r="A4259" t="s">
        <v>12888</v>
      </c>
      <c r="B4259" t="s">
        <v>12889</v>
      </c>
      <c r="C4259" t="str">
        <f t="shared" si="66"/>
        <v>PGWest New Britain</v>
      </c>
    </row>
    <row r="4260" spans="1:3">
      <c r="A4260" t="s">
        <v>12890</v>
      </c>
      <c r="B4260" t="s">
        <v>12891</v>
      </c>
      <c r="C4260" t="str">
        <f t="shared" si="66"/>
        <v>PGWestern Highlands</v>
      </c>
    </row>
    <row r="4261" spans="1:3">
      <c r="A4261" t="s">
        <v>12892</v>
      </c>
      <c r="B4261" t="s">
        <v>8189</v>
      </c>
      <c r="C4261" t="str">
        <f t="shared" si="66"/>
        <v>PGWestern</v>
      </c>
    </row>
    <row r="4262" spans="1:3">
      <c r="A4262" t="s">
        <v>12893</v>
      </c>
      <c r="B4262" t="s">
        <v>12894</v>
      </c>
      <c r="C4262" t="str">
        <f t="shared" si="66"/>
        <v>PGBougainville</v>
      </c>
    </row>
    <row r="4263" spans="1:3">
      <c r="A4263" t="s">
        <v>12895</v>
      </c>
      <c r="B4263" t="s">
        <v>12896</v>
      </c>
      <c r="C4263" t="str">
        <f t="shared" si="66"/>
        <v>PHNational Capital Region</v>
      </c>
    </row>
    <row r="4264" spans="1:3">
      <c r="A4264" t="s">
        <v>12895</v>
      </c>
      <c r="B4264" t="s">
        <v>12897</v>
      </c>
      <c r="C4264" t="str">
        <f t="shared" si="66"/>
        <v>PHPambansang Punong Rehiyon</v>
      </c>
    </row>
    <row r="4265" spans="1:3">
      <c r="A4265" t="s">
        <v>12898</v>
      </c>
      <c r="B4265" t="s">
        <v>12899</v>
      </c>
      <c r="C4265" t="str">
        <f t="shared" si="66"/>
        <v>PHIlocos (Region I)</v>
      </c>
    </row>
    <row r="4266" spans="1:3">
      <c r="A4266" t="s">
        <v>12898</v>
      </c>
      <c r="B4266" t="s">
        <v>12900</v>
      </c>
      <c r="C4266" t="str">
        <f t="shared" si="66"/>
        <v>PHRehiyon ng Iloko</v>
      </c>
    </row>
    <row r="4267" spans="1:3">
      <c r="A4267" t="s">
        <v>12901</v>
      </c>
      <c r="B4267" t="s">
        <v>12902</v>
      </c>
      <c r="C4267" t="str">
        <f t="shared" si="66"/>
        <v>PHIlocos Norte</v>
      </c>
    </row>
    <row r="4268" spans="1:3">
      <c r="A4268" t="s">
        <v>12901</v>
      </c>
      <c r="B4268" t="s">
        <v>12903</v>
      </c>
      <c r="C4268" t="str">
        <f t="shared" si="66"/>
        <v>PHHilagang Iloko</v>
      </c>
    </row>
    <row r="4269" spans="1:3">
      <c r="A4269" t="s">
        <v>12904</v>
      </c>
      <c r="B4269" t="s">
        <v>12905</v>
      </c>
      <c r="C4269" t="str">
        <f t="shared" si="66"/>
        <v>PHIlocos Sur</v>
      </c>
    </row>
    <row r="4270" spans="1:3">
      <c r="A4270" t="s">
        <v>12904</v>
      </c>
      <c r="B4270" t="s">
        <v>12906</v>
      </c>
      <c r="C4270" t="str">
        <f t="shared" si="66"/>
        <v>PHTimog Iloko</v>
      </c>
    </row>
    <row r="4271" spans="1:3">
      <c r="A4271" t="s">
        <v>12907</v>
      </c>
      <c r="B4271" t="s">
        <v>12908</v>
      </c>
      <c r="C4271" t="str">
        <f t="shared" si="66"/>
        <v>PHLa Union</v>
      </c>
    </row>
    <row r="4272" spans="1:3">
      <c r="A4272" t="s">
        <v>12907</v>
      </c>
      <c r="B4272" t="s">
        <v>12909</v>
      </c>
      <c r="C4272" t="str">
        <f t="shared" si="66"/>
        <v>PHLa Unyon</v>
      </c>
    </row>
    <row r="4273" spans="1:3">
      <c r="A4273" t="s">
        <v>12910</v>
      </c>
      <c r="B4273" t="s">
        <v>12911</v>
      </c>
      <c r="C4273" t="str">
        <f t="shared" si="66"/>
        <v>PHPangasinan</v>
      </c>
    </row>
    <row r="4274" spans="1:3">
      <c r="A4274" t="s">
        <v>12910</v>
      </c>
      <c r="B4274" t="s">
        <v>12911</v>
      </c>
      <c r="C4274" t="str">
        <f t="shared" si="66"/>
        <v>PHPangasinan</v>
      </c>
    </row>
    <row r="4275" spans="1:3">
      <c r="A4275" t="s">
        <v>12912</v>
      </c>
      <c r="B4275" t="s">
        <v>12913</v>
      </c>
      <c r="C4275" t="str">
        <f t="shared" si="66"/>
        <v>PHCagayan Valley (Region II)</v>
      </c>
    </row>
    <row r="4276" spans="1:3">
      <c r="A4276" t="s">
        <v>12912</v>
      </c>
      <c r="B4276" t="s">
        <v>12914</v>
      </c>
      <c r="C4276" t="str">
        <f t="shared" si="66"/>
        <v>PHRehiyon ng Lambak ng Kagayan</v>
      </c>
    </row>
    <row r="4277" spans="1:3">
      <c r="A4277" t="s">
        <v>12915</v>
      </c>
      <c r="B4277" t="s">
        <v>12916</v>
      </c>
      <c r="C4277" t="str">
        <f t="shared" si="66"/>
        <v>PHBatanes</v>
      </c>
    </row>
    <row r="4278" spans="1:3">
      <c r="A4278" t="s">
        <v>12915</v>
      </c>
      <c r="B4278" t="s">
        <v>12916</v>
      </c>
      <c r="C4278" t="str">
        <f t="shared" si="66"/>
        <v>PHBatanes</v>
      </c>
    </row>
    <row r="4279" spans="1:3">
      <c r="A4279" t="s">
        <v>12917</v>
      </c>
      <c r="B4279" t="s">
        <v>12918</v>
      </c>
      <c r="C4279" t="str">
        <f t="shared" si="66"/>
        <v>PHCagayan</v>
      </c>
    </row>
    <row r="4280" spans="1:3">
      <c r="A4280" t="s">
        <v>12917</v>
      </c>
      <c r="B4280" t="s">
        <v>12919</v>
      </c>
      <c r="C4280" t="str">
        <f t="shared" si="66"/>
        <v>PHKagayan</v>
      </c>
    </row>
    <row r="4281" spans="1:3">
      <c r="A4281" t="s">
        <v>12920</v>
      </c>
      <c r="B4281" t="s">
        <v>12921</v>
      </c>
      <c r="C4281" t="str">
        <f t="shared" si="66"/>
        <v>PHIsabela</v>
      </c>
    </row>
    <row r="4282" spans="1:3">
      <c r="A4282" t="s">
        <v>12920</v>
      </c>
      <c r="B4282" t="s">
        <v>12921</v>
      </c>
      <c r="C4282" t="str">
        <f t="shared" si="66"/>
        <v>PHIsabela</v>
      </c>
    </row>
    <row r="4283" spans="1:3">
      <c r="A4283" t="s">
        <v>12922</v>
      </c>
      <c r="B4283" t="s">
        <v>12923</v>
      </c>
      <c r="C4283" t="str">
        <f t="shared" si="66"/>
        <v>PHNueva Vizcaya</v>
      </c>
    </row>
    <row r="4284" spans="1:3">
      <c r="A4284" t="s">
        <v>12922</v>
      </c>
      <c r="B4284" t="s">
        <v>12924</v>
      </c>
      <c r="C4284" t="str">
        <f t="shared" si="66"/>
        <v>PHNuweva Biskaya</v>
      </c>
    </row>
    <row r="4285" spans="1:3">
      <c r="A4285" t="s">
        <v>12925</v>
      </c>
      <c r="B4285" t="s">
        <v>12926</v>
      </c>
      <c r="C4285" t="str">
        <f t="shared" si="66"/>
        <v>PHQuirino</v>
      </c>
    </row>
    <row r="4286" spans="1:3">
      <c r="A4286" t="s">
        <v>12925</v>
      </c>
      <c r="B4286" t="s">
        <v>12927</v>
      </c>
      <c r="C4286" t="str">
        <f t="shared" si="66"/>
        <v>PHKirino</v>
      </c>
    </row>
    <row r="4287" spans="1:3">
      <c r="A4287" t="s">
        <v>12928</v>
      </c>
      <c r="B4287" t="s">
        <v>12929</v>
      </c>
      <c r="C4287" t="str">
        <f t="shared" si="66"/>
        <v>PHCentral Luzon (Region III)</v>
      </c>
    </row>
    <row r="4288" spans="1:3">
      <c r="A4288" t="s">
        <v>12928</v>
      </c>
      <c r="B4288" t="s">
        <v>12930</v>
      </c>
      <c r="C4288" t="str">
        <f t="shared" si="66"/>
        <v>PHRehiyon ng Gitnang Luson</v>
      </c>
    </row>
    <row r="4289" spans="1:3">
      <c r="A4289" t="s">
        <v>12931</v>
      </c>
      <c r="B4289" t="s">
        <v>12932</v>
      </c>
      <c r="C4289" t="str">
        <f t="shared" si="66"/>
        <v>PHAurora</v>
      </c>
    </row>
    <row r="4290" spans="1:3">
      <c r="A4290" t="s">
        <v>12931</v>
      </c>
      <c r="B4290" t="s">
        <v>12932</v>
      </c>
      <c r="C4290" t="str">
        <f t="shared" si="66"/>
        <v>PHAurora</v>
      </c>
    </row>
    <row r="4291" spans="1:3">
      <c r="A4291" t="s">
        <v>12933</v>
      </c>
      <c r="B4291" t="s">
        <v>12934</v>
      </c>
      <c r="C4291" t="str">
        <f t="shared" ref="C4291:C4354" si="67">LEFT(A4291,2)&amp;B4291</f>
        <v>PHBataan</v>
      </c>
    </row>
    <row r="4292" spans="1:3">
      <c r="A4292" t="s">
        <v>12933</v>
      </c>
      <c r="B4292" t="s">
        <v>12934</v>
      </c>
      <c r="C4292" t="str">
        <f t="shared" si="67"/>
        <v>PHBataan</v>
      </c>
    </row>
    <row r="4293" spans="1:3">
      <c r="A4293" t="s">
        <v>12935</v>
      </c>
      <c r="B4293" t="s">
        <v>1937</v>
      </c>
      <c r="C4293" t="str">
        <f t="shared" si="67"/>
        <v>PHBulacan</v>
      </c>
    </row>
    <row r="4294" spans="1:3">
      <c r="A4294" t="s">
        <v>12935</v>
      </c>
      <c r="B4294" t="s">
        <v>12936</v>
      </c>
      <c r="C4294" t="str">
        <f t="shared" si="67"/>
        <v>PHBulakan</v>
      </c>
    </row>
    <row r="4295" spans="1:3">
      <c r="A4295" t="s">
        <v>12937</v>
      </c>
      <c r="B4295" t="s">
        <v>12938</v>
      </c>
      <c r="C4295" t="str">
        <f t="shared" si="67"/>
        <v>PHNueva Ecija</v>
      </c>
    </row>
    <row r="4296" spans="1:3">
      <c r="A4296" t="s">
        <v>12937</v>
      </c>
      <c r="B4296" t="s">
        <v>12939</v>
      </c>
      <c r="C4296" t="str">
        <f t="shared" si="67"/>
        <v>PHNuweva Esiha</v>
      </c>
    </row>
    <row r="4297" spans="1:3">
      <c r="A4297" t="s">
        <v>12940</v>
      </c>
      <c r="B4297" t="s">
        <v>12941</v>
      </c>
      <c r="C4297" t="str">
        <f t="shared" si="67"/>
        <v>PHPampanga</v>
      </c>
    </row>
    <row r="4298" spans="1:3">
      <c r="A4298" t="s">
        <v>12940</v>
      </c>
      <c r="B4298" t="s">
        <v>12941</v>
      </c>
      <c r="C4298" t="str">
        <f t="shared" si="67"/>
        <v>PHPampanga</v>
      </c>
    </row>
    <row r="4299" spans="1:3">
      <c r="A4299" t="s">
        <v>12942</v>
      </c>
      <c r="B4299" t="s">
        <v>12943</v>
      </c>
      <c r="C4299" t="str">
        <f t="shared" si="67"/>
        <v>PHTarlac</v>
      </c>
    </row>
    <row r="4300" spans="1:3">
      <c r="A4300" t="s">
        <v>12942</v>
      </c>
      <c r="B4300" t="s">
        <v>12944</v>
      </c>
      <c r="C4300" t="str">
        <f t="shared" si="67"/>
        <v>PHTarlak</v>
      </c>
    </row>
    <row r="4301" spans="1:3">
      <c r="A4301" t="s">
        <v>12945</v>
      </c>
      <c r="B4301" t="s">
        <v>12946</v>
      </c>
      <c r="C4301" t="str">
        <f t="shared" si="67"/>
        <v>PHZambales</v>
      </c>
    </row>
    <row r="4302" spans="1:3">
      <c r="A4302" t="s">
        <v>12945</v>
      </c>
      <c r="B4302" t="s">
        <v>12947</v>
      </c>
      <c r="C4302" t="str">
        <f t="shared" si="67"/>
        <v>PHSambales</v>
      </c>
    </row>
    <row r="4303" spans="1:3">
      <c r="A4303" t="s">
        <v>12948</v>
      </c>
      <c r="B4303" t="s">
        <v>12949</v>
      </c>
      <c r="C4303" t="str">
        <f t="shared" si="67"/>
        <v>PHBicol (Region V)</v>
      </c>
    </row>
    <row r="4304" spans="1:3">
      <c r="A4304" t="s">
        <v>12948</v>
      </c>
      <c r="B4304" t="s">
        <v>12950</v>
      </c>
      <c r="C4304" t="str">
        <f t="shared" si="67"/>
        <v>PHRehiyon ng Bikol</v>
      </c>
    </row>
    <row r="4305" spans="1:3">
      <c r="A4305" t="s">
        <v>12951</v>
      </c>
      <c r="B4305" t="s">
        <v>12952</v>
      </c>
      <c r="C4305" t="str">
        <f t="shared" si="67"/>
        <v>PHAlbay</v>
      </c>
    </row>
    <row r="4306" spans="1:3">
      <c r="A4306" t="s">
        <v>12951</v>
      </c>
      <c r="B4306" t="s">
        <v>12952</v>
      </c>
      <c r="C4306" t="str">
        <f t="shared" si="67"/>
        <v>PHAlbay</v>
      </c>
    </row>
    <row r="4307" spans="1:3">
      <c r="A4307" t="s">
        <v>12953</v>
      </c>
      <c r="B4307" t="s">
        <v>12954</v>
      </c>
      <c r="C4307" t="str">
        <f t="shared" si="67"/>
        <v>PHCamarines Norte</v>
      </c>
    </row>
    <row r="4308" spans="1:3">
      <c r="A4308" t="s">
        <v>12953</v>
      </c>
      <c r="B4308" t="s">
        <v>12955</v>
      </c>
      <c r="C4308" t="str">
        <f t="shared" si="67"/>
        <v>PHHilagang Kamarines</v>
      </c>
    </row>
    <row r="4309" spans="1:3">
      <c r="A4309" t="s">
        <v>12956</v>
      </c>
      <c r="B4309" t="s">
        <v>12957</v>
      </c>
      <c r="C4309" t="str">
        <f t="shared" si="67"/>
        <v>PHCamarines Sur</v>
      </c>
    </row>
    <row r="4310" spans="1:3">
      <c r="A4310" t="s">
        <v>12956</v>
      </c>
      <c r="B4310" t="s">
        <v>12958</v>
      </c>
      <c r="C4310" t="str">
        <f t="shared" si="67"/>
        <v>PHTimog Kamarines</v>
      </c>
    </row>
    <row r="4311" spans="1:3">
      <c r="A4311" t="s">
        <v>12959</v>
      </c>
      <c r="B4311" t="s">
        <v>12960</v>
      </c>
      <c r="C4311" t="str">
        <f t="shared" si="67"/>
        <v>PHCatanduanes</v>
      </c>
    </row>
    <row r="4312" spans="1:3">
      <c r="A4312" t="s">
        <v>12959</v>
      </c>
      <c r="B4312" t="s">
        <v>12961</v>
      </c>
      <c r="C4312" t="str">
        <f t="shared" si="67"/>
        <v>PHKatanduwanes</v>
      </c>
    </row>
    <row r="4313" spans="1:3">
      <c r="A4313" t="s">
        <v>12962</v>
      </c>
      <c r="B4313" t="s">
        <v>12963</v>
      </c>
      <c r="C4313" t="str">
        <f t="shared" si="67"/>
        <v>PHMasbate</v>
      </c>
    </row>
    <row r="4314" spans="1:3">
      <c r="A4314" t="s">
        <v>12962</v>
      </c>
      <c r="B4314" t="s">
        <v>12963</v>
      </c>
      <c r="C4314" t="str">
        <f t="shared" si="67"/>
        <v>PHMasbate</v>
      </c>
    </row>
    <row r="4315" spans="1:3">
      <c r="A4315" t="s">
        <v>12964</v>
      </c>
      <c r="B4315" t="s">
        <v>12965</v>
      </c>
      <c r="C4315" t="str">
        <f t="shared" si="67"/>
        <v>PHSorsogon</v>
      </c>
    </row>
    <row r="4316" spans="1:3">
      <c r="A4316" t="s">
        <v>12964</v>
      </c>
      <c r="B4316" t="s">
        <v>12965</v>
      </c>
      <c r="C4316" t="str">
        <f t="shared" si="67"/>
        <v>PHSorsogon</v>
      </c>
    </row>
    <row r="4317" spans="1:3">
      <c r="A4317" t="s">
        <v>12966</v>
      </c>
      <c r="B4317" t="s">
        <v>12967</v>
      </c>
      <c r="C4317" t="str">
        <f t="shared" si="67"/>
        <v>PHWestern Visayas (Region VI)</v>
      </c>
    </row>
    <row r="4318" spans="1:3">
      <c r="A4318" t="s">
        <v>12966</v>
      </c>
      <c r="B4318" t="s">
        <v>12968</v>
      </c>
      <c r="C4318" t="str">
        <f t="shared" si="67"/>
        <v>PHRehiyon ng Kanlurang Bisaya</v>
      </c>
    </row>
    <row r="4319" spans="1:3">
      <c r="A4319" t="s">
        <v>12969</v>
      </c>
      <c r="B4319" t="s">
        <v>12970</v>
      </c>
      <c r="C4319" t="str">
        <f t="shared" si="67"/>
        <v>PHAklan</v>
      </c>
    </row>
    <row r="4320" spans="1:3">
      <c r="A4320" t="s">
        <v>12969</v>
      </c>
      <c r="B4320" t="s">
        <v>12970</v>
      </c>
      <c r="C4320" t="str">
        <f t="shared" si="67"/>
        <v>PHAklan</v>
      </c>
    </row>
    <row r="4321" spans="1:3">
      <c r="A4321" t="s">
        <v>12971</v>
      </c>
      <c r="B4321" t="s">
        <v>12972</v>
      </c>
      <c r="C4321" t="str">
        <f t="shared" si="67"/>
        <v>PHAntique</v>
      </c>
    </row>
    <row r="4322" spans="1:3">
      <c r="A4322" t="s">
        <v>12971</v>
      </c>
      <c r="B4322" t="s">
        <v>12973</v>
      </c>
      <c r="C4322" t="str">
        <f t="shared" si="67"/>
        <v>PHAntike</v>
      </c>
    </row>
    <row r="4323" spans="1:3">
      <c r="A4323" t="s">
        <v>12974</v>
      </c>
      <c r="B4323" t="s">
        <v>12975</v>
      </c>
      <c r="C4323" t="str">
        <f t="shared" si="67"/>
        <v>PHCapiz</v>
      </c>
    </row>
    <row r="4324" spans="1:3">
      <c r="A4324" t="s">
        <v>12974</v>
      </c>
      <c r="B4324" t="s">
        <v>12976</v>
      </c>
      <c r="C4324" t="str">
        <f t="shared" si="67"/>
        <v>PHKapis</v>
      </c>
    </row>
    <row r="4325" spans="1:3">
      <c r="A4325" t="s">
        <v>12977</v>
      </c>
      <c r="B4325" t="s">
        <v>12978</v>
      </c>
      <c r="C4325" t="str">
        <f t="shared" si="67"/>
        <v>PHGuimaras</v>
      </c>
    </row>
    <row r="4326" spans="1:3">
      <c r="A4326" t="s">
        <v>12977</v>
      </c>
      <c r="B4326" t="s">
        <v>12979</v>
      </c>
      <c r="C4326" t="str">
        <f t="shared" si="67"/>
        <v>PHGimaras</v>
      </c>
    </row>
    <row r="4327" spans="1:3">
      <c r="A4327" t="s">
        <v>12980</v>
      </c>
      <c r="B4327" t="s">
        <v>12981</v>
      </c>
      <c r="C4327" t="str">
        <f t="shared" si="67"/>
        <v>PHIloilo</v>
      </c>
    </row>
    <row r="4328" spans="1:3">
      <c r="A4328" t="s">
        <v>12980</v>
      </c>
      <c r="B4328" t="s">
        <v>12981</v>
      </c>
      <c r="C4328" t="str">
        <f t="shared" si="67"/>
        <v>PHIloilo</v>
      </c>
    </row>
    <row r="4329" spans="1:3">
      <c r="A4329" t="s">
        <v>12982</v>
      </c>
      <c r="B4329" t="s">
        <v>12983</v>
      </c>
      <c r="C4329" t="str">
        <f t="shared" si="67"/>
        <v>PHNegros Occidental</v>
      </c>
    </row>
    <row r="4330" spans="1:3">
      <c r="A4330" t="s">
        <v>12982</v>
      </c>
      <c r="B4330" t="s">
        <v>12984</v>
      </c>
      <c r="C4330" t="str">
        <f t="shared" si="67"/>
        <v>PHKanlurang Negros</v>
      </c>
    </row>
    <row r="4331" spans="1:3">
      <c r="A4331" t="s">
        <v>12985</v>
      </c>
      <c r="B4331" t="s">
        <v>12986</v>
      </c>
      <c r="C4331" t="str">
        <f t="shared" si="67"/>
        <v>PHCentral Visayas (Region VII)</v>
      </c>
    </row>
    <row r="4332" spans="1:3">
      <c r="A4332" t="s">
        <v>12985</v>
      </c>
      <c r="B4332" t="s">
        <v>12987</v>
      </c>
      <c r="C4332" t="str">
        <f t="shared" si="67"/>
        <v>PHRehiyon ng Gitnang Bisaya</v>
      </c>
    </row>
    <row r="4333" spans="1:3">
      <c r="A4333" t="s">
        <v>12988</v>
      </c>
      <c r="B4333" t="s">
        <v>12989</v>
      </c>
      <c r="C4333" t="str">
        <f t="shared" si="67"/>
        <v>PHBohol</v>
      </c>
    </row>
    <row r="4334" spans="1:3">
      <c r="A4334" t="s">
        <v>12988</v>
      </c>
      <c r="B4334" t="s">
        <v>12989</v>
      </c>
      <c r="C4334" t="str">
        <f t="shared" si="67"/>
        <v>PHBohol</v>
      </c>
    </row>
    <row r="4335" spans="1:3">
      <c r="A4335" t="s">
        <v>12990</v>
      </c>
      <c r="B4335" t="s">
        <v>12991</v>
      </c>
      <c r="C4335" t="str">
        <f t="shared" si="67"/>
        <v>PHCebu</v>
      </c>
    </row>
    <row r="4336" spans="1:3">
      <c r="A4336" t="s">
        <v>12990</v>
      </c>
      <c r="B4336" t="s">
        <v>12992</v>
      </c>
      <c r="C4336" t="str">
        <f t="shared" si="67"/>
        <v>PHSebu</v>
      </c>
    </row>
    <row r="4337" spans="1:3">
      <c r="A4337" t="s">
        <v>12993</v>
      </c>
      <c r="B4337" t="s">
        <v>12994</v>
      </c>
      <c r="C4337" t="str">
        <f t="shared" si="67"/>
        <v>PHNegros Oriental</v>
      </c>
    </row>
    <row r="4338" spans="1:3">
      <c r="A4338" t="s">
        <v>12993</v>
      </c>
      <c r="B4338" t="s">
        <v>12995</v>
      </c>
      <c r="C4338" t="str">
        <f t="shared" si="67"/>
        <v>PHSilangang Negros</v>
      </c>
    </row>
    <row r="4339" spans="1:3">
      <c r="A4339" t="s">
        <v>12996</v>
      </c>
      <c r="B4339" t="s">
        <v>12997</v>
      </c>
      <c r="C4339" t="str">
        <f t="shared" si="67"/>
        <v>PHSiquijor</v>
      </c>
    </row>
    <row r="4340" spans="1:3">
      <c r="A4340" t="s">
        <v>12996</v>
      </c>
      <c r="B4340" t="s">
        <v>12998</v>
      </c>
      <c r="C4340" t="str">
        <f t="shared" si="67"/>
        <v>PHSikihor</v>
      </c>
    </row>
    <row r="4341" spans="1:3">
      <c r="A4341" t="s">
        <v>12999</v>
      </c>
      <c r="B4341" t="s">
        <v>13000</v>
      </c>
      <c r="C4341" t="str">
        <f t="shared" si="67"/>
        <v>PHEastern Visayas (Region VIII)</v>
      </c>
    </row>
    <row r="4342" spans="1:3">
      <c r="A4342" t="s">
        <v>12999</v>
      </c>
      <c r="B4342" t="s">
        <v>13001</v>
      </c>
      <c r="C4342" t="str">
        <f t="shared" si="67"/>
        <v>PHRehiyon ng Silangang Bisaya</v>
      </c>
    </row>
    <row r="4343" spans="1:3">
      <c r="A4343" t="s">
        <v>13002</v>
      </c>
      <c r="B4343" t="s">
        <v>13003</v>
      </c>
      <c r="C4343" t="str">
        <f t="shared" si="67"/>
        <v>PHBiliran</v>
      </c>
    </row>
    <row r="4344" spans="1:3">
      <c r="A4344" t="s">
        <v>13002</v>
      </c>
      <c r="B4344" t="s">
        <v>13003</v>
      </c>
      <c r="C4344" t="str">
        <f t="shared" si="67"/>
        <v>PHBiliran</v>
      </c>
    </row>
    <row r="4345" spans="1:3">
      <c r="A4345" t="s">
        <v>13004</v>
      </c>
      <c r="B4345" t="s">
        <v>13005</v>
      </c>
      <c r="C4345" t="str">
        <f t="shared" si="67"/>
        <v>PHEastern Samar</v>
      </c>
    </row>
    <row r="4346" spans="1:3">
      <c r="A4346" t="s">
        <v>13004</v>
      </c>
      <c r="B4346" t="s">
        <v>13006</v>
      </c>
      <c r="C4346" t="str">
        <f t="shared" si="67"/>
        <v>PHSilangang Samar</v>
      </c>
    </row>
    <row r="4347" spans="1:3">
      <c r="A4347" t="s">
        <v>13007</v>
      </c>
      <c r="B4347" t="s">
        <v>13008</v>
      </c>
      <c r="C4347" t="str">
        <f t="shared" si="67"/>
        <v>PHLeyte</v>
      </c>
    </row>
    <row r="4348" spans="1:3">
      <c r="A4348" t="s">
        <v>13007</v>
      </c>
      <c r="B4348" t="s">
        <v>13008</v>
      </c>
      <c r="C4348" t="str">
        <f t="shared" si="67"/>
        <v>PHLeyte</v>
      </c>
    </row>
    <row r="4349" spans="1:3">
      <c r="A4349" t="s">
        <v>13009</v>
      </c>
      <c r="B4349" t="s">
        <v>13010</v>
      </c>
      <c r="C4349" t="str">
        <f t="shared" si="67"/>
        <v>PHNorthern Samar</v>
      </c>
    </row>
    <row r="4350" spans="1:3">
      <c r="A4350" t="s">
        <v>13009</v>
      </c>
      <c r="B4350" t="s">
        <v>13011</v>
      </c>
      <c r="C4350" t="str">
        <f t="shared" si="67"/>
        <v>PHHilagang Samar</v>
      </c>
    </row>
    <row r="4351" spans="1:3">
      <c r="A4351" t="s">
        <v>13012</v>
      </c>
      <c r="B4351" t="s">
        <v>13013</v>
      </c>
      <c r="C4351" t="str">
        <f t="shared" si="67"/>
        <v>PHSouthern Leyte</v>
      </c>
    </row>
    <row r="4352" spans="1:3">
      <c r="A4352" t="s">
        <v>13012</v>
      </c>
      <c r="B4352" t="s">
        <v>13014</v>
      </c>
      <c r="C4352" t="str">
        <f t="shared" si="67"/>
        <v>PHKatimogang Leyte</v>
      </c>
    </row>
    <row r="4353" spans="1:3">
      <c r="A4353" t="s">
        <v>13015</v>
      </c>
      <c r="B4353" t="s">
        <v>13016</v>
      </c>
      <c r="C4353" t="str">
        <f t="shared" si="67"/>
        <v>PHSamar</v>
      </c>
    </row>
    <row r="4354" spans="1:3">
      <c r="A4354" t="s">
        <v>13015</v>
      </c>
      <c r="B4354" t="s">
        <v>13016</v>
      </c>
      <c r="C4354" t="str">
        <f t="shared" si="67"/>
        <v>PHSamar</v>
      </c>
    </row>
    <row r="4355" spans="1:3">
      <c r="A4355" t="s">
        <v>13017</v>
      </c>
      <c r="B4355" t="s">
        <v>13018</v>
      </c>
      <c r="C4355" t="str">
        <f t="shared" ref="C4355:C4418" si="68">LEFT(A4355,2)&amp;B4355</f>
        <v>PHZamboanga Peninsula (Region IX)</v>
      </c>
    </row>
    <row r="4356" spans="1:3">
      <c r="A4356" t="s">
        <v>13017</v>
      </c>
      <c r="B4356" t="s">
        <v>13019</v>
      </c>
      <c r="C4356" t="str">
        <f t="shared" si="68"/>
        <v>PHRehiyon ng Tangway ng Sambuwangga</v>
      </c>
    </row>
    <row r="4357" spans="1:3">
      <c r="A4357" t="s">
        <v>13020</v>
      </c>
      <c r="B4357" t="s">
        <v>13021</v>
      </c>
      <c r="C4357" t="str">
        <f t="shared" si="68"/>
        <v>PHBasilan</v>
      </c>
    </row>
    <row r="4358" spans="1:3">
      <c r="A4358" t="s">
        <v>13020</v>
      </c>
      <c r="B4358" t="s">
        <v>13021</v>
      </c>
      <c r="C4358" t="str">
        <f t="shared" si="68"/>
        <v>PHBasilan</v>
      </c>
    </row>
    <row r="4359" spans="1:3">
      <c r="A4359" t="s">
        <v>13022</v>
      </c>
      <c r="B4359" t="s">
        <v>13023</v>
      </c>
      <c r="C4359" t="str">
        <f t="shared" si="68"/>
        <v>PHZamboanga del Norte</v>
      </c>
    </row>
    <row r="4360" spans="1:3">
      <c r="A4360" t="s">
        <v>13022</v>
      </c>
      <c r="B4360" t="s">
        <v>13024</v>
      </c>
      <c r="C4360" t="str">
        <f t="shared" si="68"/>
        <v>PHHilagang Sambuwangga</v>
      </c>
    </row>
    <row r="4361" spans="1:3">
      <c r="A4361" t="s">
        <v>13025</v>
      </c>
      <c r="B4361" t="s">
        <v>13026</v>
      </c>
      <c r="C4361" t="str">
        <f t="shared" si="68"/>
        <v>PHZamboanga del Sur</v>
      </c>
    </row>
    <row r="4362" spans="1:3">
      <c r="A4362" t="s">
        <v>13025</v>
      </c>
      <c r="B4362" t="s">
        <v>13027</v>
      </c>
      <c r="C4362" t="str">
        <f t="shared" si="68"/>
        <v>PHTimog Sambuwangga</v>
      </c>
    </row>
    <row r="4363" spans="1:3">
      <c r="A4363" t="s">
        <v>13028</v>
      </c>
      <c r="B4363" t="s">
        <v>13029</v>
      </c>
      <c r="C4363" t="str">
        <f t="shared" si="68"/>
        <v>PHZamboanga Sibugay</v>
      </c>
    </row>
    <row r="4364" spans="1:3">
      <c r="A4364" t="s">
        <v>13028</v>
      </c>
      <c r="B4364" t="s">
        <v>13030</v>
      </c>
      <c r="C4364" t="str">
        <f t="shared" si="68"/>
        <v>PHSambuwangga Sibugay</v>
      </c>
    </row>
    <row r="4365" spans="1:3">
      <c r="A4365" t="s">
        <v>13031</v>
      </c>
      <c r="B4365" t="s">
        <v>13032</v>
      </c>
      <c r="C4365" t="str">
        <f t="shared" si="68"/>
        <v>PHNorthern Mindanao (Region X)</v>
      </c>
    </row>
    <row r="4366" spans="1:3">
      <c r="A4366" t="s">
        <v>13031</v>
      </c>
      <c r="B4366" t="s">
        <v>13033</v>
      </c>
      <c r="C4366" t="str">
        <f t="shared" si="68"/>
        <v>PHRehiyon ng Hilagang Mindanaw</v>
      </c>
    </row>
    <row r="4367" spans="1:3">
      <c r="A4367" t="s">
        <v>13034</v>
      </c>
      <c r="B4367" t="s">
        <v>13035</v>
      </c>
      <c r="C4367" t="str">
        <f t="shared" si="68"/>
        <v>PHBukidnon</v>
      </c>
    </row>
    <row r="4368" spans="1:3">
      <c r="A4368" t="s">
        <v>13034</v>
      </c>
      <c r="B4368" t="s">
        <v>13035</v>
      </c>
      <c r="C4368" t="str">
        <f t="shared" si="68"/>
        <v>PHBukidnon</v>
      </c>
    </row>
    <row r="4369" spans="1:3">
      <c r="A4369" t="s">
        <v>13036</v>
      </c>
      <c r="B4369" t="s">
        <v>13037</v>
      </c>
      <c r="C4369" t="str">
        <f t="shared" si="68"/>
        <v>PHCamiguin</v>
      </c>
    </row>
    <row r="4370" spans="1:3">
      <c r="A4370" t="s">
        <v>13036</v>
      </c>
      <c r="B4370" t="s">
        <v>13038</v>
      </c>
      <c r="C4370" t="str">
        <f t="shared" si="68"/>
        <v>PHKamigin</v>
      </c>
    </row>
    <row r="4371" spans="1:3">
      <c r="A4371" t="s">
        <v>13039</v>
      </c>
      <c r="B4371" t="s">
        <v>13040</v>
      </c>
      <c r="C4371" t="str">
        <f t="shared" si="68"/>
        <v>PHMisamis Occidental</v>
      </c>
    </row>
    <row r="4372" spans="1:3">
      <c r="A4372" t="s">
        <v>13039</v>
      </c>
      <c r="B4372" t="s">
        <v>13041</v>
      </c>
      <c r="C4372" t="str">
        <f t="shared" si="68"/>
        <v>PHKanlurang Misamis</v>
      </c>
    </row>
    <row r="4373" spans="1:3">
      <c r="A4373" t="s">
        <v>13042</v>
      </c>
      <c r="B4373" t="s">
        <v>13043</v>
      </c>
      <c r="C4373" t="str">
        <f t="shared" si="68"/>
        <v>PHMisamis Oriental</v>
      </c>
    </row>
    <row r="4374" spans="1:3">
      <c r="A4374" t="s">
        <v>13042</v>
      </c>
      <c r="B4374" t="s">
        <v>13044</v>
      </c>
      <c r="C4374" t="str">
        <f t="shared" si="68"/>
        <v>PHSilangang Misamis</v>
      </c>
    </row>
    <row r="4375" spans="1:3">
      <c r="A4375" t="s">
        <v>13045</v>
      </c>
      <c r="B4375" t="s">
        <v>13046</v>
      </c>
      <c r="C4375" t="str">
        <f t="shared" si="68"/>
        <v>PHDavao (Region XI)</v>
      </c>
    </row>
    <row r="4376" spans="1:3">
      <c r="A4376" t="s">
        <v>13045</v>
      </c>
      <c r="B4376" t="s">
        <v>13047</v>
      </c>
      <c r="C4376" t="str">
        <f t="shared" si="68"/>
        <v>PHRehiyon ng Dabaw</v>
      </c>
    </row>
    <row r="4377" spans="1:3">
      <c r="A4377" t="s">
        <v>13048</v>
      </c>
      <c r="B4377" t="s">
        <v>13049</v>
      </c>
      <c r="C4377" t="str">
        <f t="shared" si="68"/>
        <v>PHCompostela Valley</v>
      </c>
    </row>
    <row r="4378" spans="1:3">
      <c r="A4378" t="s">
        <v>13048</v>
      </c>
      <c r="B4378" t="s">
        <v>13050</v>
      </c>
      <c r="C4378" t="str">
        <f t="shared" si="68"/>
        <v>PHLambak ng Kompostela</v>
      </c>
    </row>
    <row r="4379" spans="1:3">
      <c r="A4379" t="s">
        <v>13051</v>
      </c>
      <c r="B4379" t="s">
        <v>13052</v>
      </c>
      <c r="C4379" t="str">
        <f t="shared" si="68"/>
        <v>PHDavao Oriental</v>
      </c>
    </row>
    <row r="4380" spans="1:3">
      <c r="A4380" t="s">
        <v>13051</v>
      </c>
      <c r="B4380" t="s">
        <v>13053</v>
      </c>
      <c r="C4380" t="str">
        <f t="shared" si="68"/>
        <v>PHSilangang Dabaw</v>
      </c>
    </row>
    <row r="4381" spans="1:3">
      <c r="A4381" t="s">
        <v>13054</v>
      </c>
      <c r="B4381" t="s">
        <v>13055</v>
      </c>
      <c r="C4381" t="str">
        <f t="shared" si="68"/>
        <v>PHDavao del Sur</v>
      </c>
    </row>
    <row r="4382" spans="1:3">
      <c r="A4382" t="s">
        <v>13054</v>
      </c>
      <c r="B4382" t="s">
        <v>13056</v>
      </c>
      <c r="C4382" t="str">
        <f t="shared" si="68"/>
        <v>PHTimog Dabaw</v>
      </c>
    </row>
    <row r="4383" spans="1:3">
      <c r="A4383" t="s">
        <v>13057</v>
      </c>
      <c r="B4383" t="s">
        <v>13058</v>
      </c>
      <c r="C4383" t="str">
        <f t="shared" si="68"/>
        <v>PHDavao del Norte</v>
      </c>
    </row>
    <row r="4384" spans="1:3">
      <c r="A4384" t="s">
        <v>13057</v>
      </c>
      <c r="B4384" t="s">
        <v>13059</v>
      </c>
      <c r="C4384" t="str">
        <f t="shared" si="68"/>
        <v>PHHilagang Dabaw</v>
      </c>
    </row>
    <row r="4385" spans="1:3">
      <c r="A4385" t="s">
        <v>13060</v>
      </c>
      <c r="B4385" t="s">
        <v>13061</v>
      </c>
      <c r="C4385" t="str">
        <f t="shared" si="68"/>
        <v>PHDavao Occidental</v>
      </c>
    </row>
    <row r="4386" spans="1:3">
      <c r="A4386" t="s">
        <v>13060</v>
      </c>
      <c r="B4386" t="s">
        <v>13062</v>
      </c>
      <c r="C4386" t="str">
        <f t="shared" si="68"/>
        <v>PHKanlurang Dabaw</v>
      </c>
    </row>
    <row r="4387" spans="1:3">
      <c r="A4387" t="s">
        <v>13063</v>
      </c>
      <c r="B4387" t="s">
        <v>13064</v>
      </c>
      <c r="C4387" t="str">
        <f t="shared" si="68"/>
        <v>PHSarangani</v>
      </c>
    </row>
    <row r="4388" spans="1:3">
      <c r="A4388" t="s">
        <v>13063</v>
      </c>
      <c r="B4388" t="s">
        <v>13064</v>
      </c>
      <c r="C4388" t="str">
        <f t="shared" si="68"/>
        <v>PHSarangani</v>
      </c>
    </row>
    <row r="4389" spans="1:3">
      <c r="A4389" t="s">
        <v>13065</v>
      </c>
      <c r="B4389" t="s">
        <v>13066</v>
      </c>
      <c r="C4389" t="str">
        <f t="shared" si="68"/>
        <v>PHSouth Cotabato</v>
      </c>
    </row>
    <row r="4390" spans="1:3">
      <c r="A4390" t="s">
        <v>13065</v>
      </c>
      <c r="B4390" t="s">
        <v>13067</v>
      </c>
      <c r="C4390" t="str">
        <f t="shared" si="68"/>
        <v>PHTimog Kotabato</v>
      </c>
    </row>
    <row r="4391" spans="1:3">
      <c r="A4391" t="s">
        <v>13068</v>
      </c>
      <c r="B4391" t="s">
        <v>13069</v>
      </c>
      <c r="C4391" t="str">
        <f t="shared" si="68"/>
        <v>PHSoccsksargen (Region XII)</v>
      </c>
    </row>
    <row r="4392" spans="1:3">
      <c r="A4392" t="s">
        <v>13068</v>
      </c>
      <c r="B4392" t="s">
        <v>13070</v>
      </c>
      <c r="C4392" t="str">
        <f t="shared" si="68"/>
        <v>PHRehiyon ng Soccsksargen</v>
      </c>
    </row>
    <row r="4393" spans="1:3">
      <c r="A4393" t="s">
        <v>13071</v>
      </c>
      <c r="B4393" t="s">
        <v>13072</v>
      </c>
      <c r="C4393" t="str">
        <f t="shared" si="68"/>
        <v>PHLanao del Norte</v>
      </c>
    </row>
    <row r="4394" spans="1:3">
      <c r="A4394" t="s">
        <v>13071</v>
      </c>
      <c r="B4394" t="s">
        <v>13073</v>
      </c>
      <c r="C4394" t="str">
        <f t="shared" si="68"/>
        <v>PHHilagang Lanaw</v>
      </c>
    </row>
    <row r="4395" spans="1:3">
      <c r="A4395" t="s">
        <v>13074</v>
      </c>
      <c r="B4395" t="s">
        <v>13075</v>
      </c>
      <c r="C4395" t="str">
        <f t="shared" si="68"/>
        <v>PHCotabato</v>
      </c>
    </row>
    <row r="4396" spans="1:3">
      <c r="A4396" t="s">
        <v>13074</v>
      </c>
      <c r="B4396" t="s">
        <v>13076</v>
      </c>
      <c r="C4396" t="str">
        <f t="shared" si="68"/>
        <v>PHKotabato</v>
      </c>
    </row>
    <row r="4397" spans="1:3">
      <c r="A4397" t="s">
        <v>13077</v>
      </c>
      <c r="B4397" t="s">
        <v>13078</v>
      </c>
      <c r="C4397" t="str">
        <f t="shared" si="68"/>
        <v>PHSultan Kudarat</v>
      </c>
    </row>
    <row r="4398" spans="1:3">
      <c r="A4398" t="s">
        <v>13077</v>
      </c>
      <c r="B4398" t="s">
        <v>13078</v>
      </c>
      <c r="C4398" t="str">
        <f t="shared" si="68"/>
        <v>PHSultan Kudarat</v>
      </c>
    </row>
    <row r="4399" spans="1:3">
      <c r="A4399" t="s">
        <v>13079</v>
      </c>
      <c r="B4399" t="s">
        <v>13080</v>
      </c>
      <c r="C4399" t="str">
        <f t="shared" si="68"/>
        <v>PHCaraga (Region XIII)</v>
      </c>
    </row>
    <row r="4400" spans="1:3">
      <c r="A4400" t="s">
        <v>13079</v>
      </c>
      <c r="B4400" t="s">
        <v>13081</v>
      </c>
      <c r="C4400" t="str">
        <f t="shared" si="68"/>
        <v>PHRehiyon ng Karaga</v>
      </c>
    </row>
    <row r="4401" spans="1:3">
      <c r="A4401" t="s">
        <v>13082</v>
      </c>
      <c r="B4401" t="s">
        <v>13083</v>
      </c>
      <c r="C4401" t="str">
        <f t="shared" si="68"/>
        <v>PHAgusan del Norte</v>
      </c>
    </row>
    <row r="4402" spans="1:3">
      <c r="A4402" t="s">
        <v>13082</v>
      </c>
      <c r="B4402" t="s">
        <v>13084</v>
      </c>
      <c r="C4402" t="str">
        <f t="shared" si="68"/>
        <v>PHHilagang Agusan</v>
      </c>
    </row>
    <row r="4403" spans="1:3">
      <c r="A4403" t="s">
        <v>13085</v>
      </c>
      <c r="B4403" t="s">
        <v>13086</v>
      </c>
      <c r="C4403" t="str">
        <f t="shared" si="68"/>
        <v>PHAgusan del Sur</v>
      </c>
    </row>
    <row r="4404" spans="1:3">
      <c r="A4404" t="s">
        <v>13085</v>
      </c>
      <c r="B4404" t="s">
        <v>13087</v>
      </c>
      <c r="C4404" t="str">
        <f t="shared" si="68"/>
        <v>PHTimog Agusan</v>
      </c>
    </row>
    <row r="4405" spans="1:3">
      <c r="A4405" t="s">
        <v>13088</v>
      </c>
      <c r="B4405" t="s">
        <v>13089</v>
      </c>
      <c r="C4405" t="str">
        <f t="shared" si="68"/>
        <v>PHDinagat Islands</v>
      </c>
    </row>
    <row r="4406" spans="1:3">
      <c r="A4406" t="s">
        <v>13088</v>
      </c>
      <c r="B4406" t="s">
        <v>13090</v>
      </c>
      <c r="C4406" t="str">
        <f t="shared" si="68"/>
        <v>PHPulo ng Dinagat</v>
      </c>
    </row>
    <row r="4407" spans="1:3">
      <c r="A4407" t="s">
        <v>13091</v>
      </c>
      <c r="B4407" t="s">
        <v>13092</v>
      </c>
      <c r="C4407" t="str">
        <f t="shared" si="68"/>
        <v>PHSurigao del Norte</v>
      </c>
    </row>
    <row r="4408" spans="1:3">
      <c r="A4408" t="s">
        <v>13091</v>
      </c>
      <c r="B4408" t="s">
        <v>13093</v>
      </c>
      <c r="C4408" t="str">
        <f t="shared" si="68"/>
        <v>PHHilagang Surigaw</v>
      </c>
    </row>
    <row r="4409" spans="1:3">
      <c r="A4409" t="s">
        <v>13094</v>
      </c>
      <c r="B4409" t="s">
        <v>13095</v>
      </c>
      <c r="C4409" t="str">
        <f t="shared" si="68"/>
        <v>PHSurigao del Sur</v>
      </c>
    </row>
    <row r="4410" spans="1:3">
      <c r="A4410" t="s">
        <v>13094</v>
      </c>
      <c r="B4410" t="s">
        <v>13096</v>
      </c>
      <c r="C4410" t="str">
        <f t="shared" si="68"/>
        <v>PHTimog Surigaw</v>
      </c>
    </row>
    <row r="4411" spans="1:3">
      <c r="A4411" t="s">
        <v>13097</v>
      </c>
      <c r="B4411" t="s">
        <v>13098</v>
      </c>
      <c r="C4411" t="str">
        <f t="shared" si="68"/>
        <v>PHAutonomous Region in Muslim Mindanao (ARMM)</v>
      </c>
    </row>
    <row r="4412" spans="1:3">
      <c r="A4412" t="s">
        <v>13097</v>
      </c>
      <c r="B4412" t="s">
        <v>13099</v>
      </c>
      <c r="C4412" t="str">
        <f t="shared" si="68"/>
        <v>PHNagsasariling Rehiyon ng Muslim sa Mindanaw</v>
      </c>
    </row>
    <row r="4413" spans="1:3">
      <c r="A4413" t="s">
        <v>13100</v>
      </c>
      <c r="B4413" t="s">
        <v>13101</v>
      </c>
      <c r="C4413" t="str">
        <f t="shared" si="68"/>
        <v>PHLanao del Sur</v>
      </c>
    </row>
    <row r="4414" spans="1:3">
      <c r="A4414" t="s">
        <v>13100</v>
      </c>
      <c r="B4414" t="s">
        <v>13102</v>
      </c>
      <c r="C4414" t="str">
        <f t="shared" si="68"/>
        <v>PHTimog Lanaw</v>
      </c>
    </row>
    <row r="4415" spans="1:3">
      <c r="A4415" t="s">
        <v>13103</v>
      </c>
      <c r="B4415" t="s">
        <v>13104</v>
      </c>
      <c r="C4415" t="str">
        <f t="shared" si="68"/>
        <v>PHMaguindanao</v>
      </c>
    </row>
    <row r="4416" spans="1:3">
      <c r="A4416" t="s">
        <v>13103</v>
      </c>
      <c r="B4416" t="s">
        <v>13105</v>
      </c>
      <c r="C4416" t="str">
        <f t="shared" si="68"/>
        <v>PHMagindanaw</v>
      </c>
    </row>
    <row r="4417" spans="1:3">
      <c r="A4417" t="s">
        <v>13106</v>
      </c>
      <c r="B4417" t="s">
        <v>13107</v>
      </c>
      <c r="C4417" t="str">
        <f t="shared" si="68"/>
        <v>PHSulu</v>
      </c>
    </row>
    <row r="4418" spans="1:3">
      <c r="A4418" t="s">
        <v>13106</v>
      </c>
      <c r="B4418" t="s">
        <v>13107</v>
      </c>
      <c r="C4418" t="str">
        <f t="shared" si="68"/>
        <v>PHSulu</v>
      </c>
    </row>
    <row r="4419" spans="1:3">
      <c r="A4419" t="s">
        <v>13108</v>
      </c>
      <c r="B4419" t="s">
        <v>13109</v>
      </c>
      <c r="C4419" t="str">
        <f t="shared" ref="C4419:C4482" si="69">LEFT(A4419,2)&amp;B4419</f>
        <v>PHTawi-Tawi</v>
      </c>
    </row>
    <row r="4420" spans="1:3">
      <c r="A4420" t="s">
        <v>13108</v>
      </c>
      <c r="B4420" t="s">
        <v>13109</v>
      </c>
      <c r="C4420" t="str">
        <f t="shared" si="69"/>
        <v>PHTawi-Tawi</v>
      </c>
    </row>
    <row r="4421" spans="1:3">
      <c r="A4421" t="s">
        <v>13110</v>
      </c>
      <c r="B4421" t="s">
        <v>13111</v>
      </c>
      <c r="C4421" t="str">
        <f t="shared" si="69"/>
        <v>PHCordillera Administrative Region (CAR)</v>
      </c>
    </row>
    <row r="4422" spans="1:3">
      <c r="A4422" t="s">
        <v>13110</v>
      </c>
      <c r="B4422" t="s">
        <v>13112</v>
      </c>
      <c r="C4422" t="str">
        <f t="shared" si="69"/>
        <v>PHRehiyon ng Administratibo ng Kordilyera</v>
      </c>
    </row>
    <row r="4423" spans="1:3">
      <c r="A4423" t="s">
        <v>13113</v>
      </c>
      <c r="B4423" t="s">
        <v>13114</v>
      </c>
      <c r="C4423" t="str">
        <f t="shared" si="69"/>
        <v>PHAbra</v>
      </c>
    </row>
    <row r="4424" spans="1:3">
      <c r="A4424" t="s">
        <v>13113</v>
      </c>
      <c r="B4424" t="s">
        <v>13114</v>
      </c>
      <c r="C4424" t="str">
        <f t="shared" si="69"/>
        <v>PHAbra</v>
      </c>
    </row>
    <row r="4425" spans="1:3">
      <c r="A4425" t="s">
        <v>13115</v>
      </c>
      <c r="B4425" t="s">
        <v>13116</v>
      </c>
      <c r="C4425" t="str">
        <f t="shared" si="69"/>
        <v>PHApayao</v>
      </c>
    </row>
    <row r="4426" spans="1:3">
      <c r="A4426" t="s">
        <v>13115</v>
      </c>
      <c r="B4426" t="s">
        <v>13117</v>
      </c>
      <c r="C4426" t="str">
        <f t="shared" si="69"/>
        <v>PHApayaw</v>
      </c>
    </row>
    <row r="4427" spans="1:3">
      <c r="A4427" t="s">
        <v>13118</v>
      </c>
      <c r="B4427" t="s">
        <v>13119</v>
      </c>
      <c r="C4427" t="str">
        <f t="shared" si="69"/>
        <v>PHBenguet</v>
      </c>
    </row>
    <row r="4428" spans="1:3">
      <c r="A4428" t="s">
        <v>13118</v>
      </c>
      <c r="B4428" t="s">
        <v>13120</v>
      </c>
      <c r="C4428" t="str">
        <f t="shared" si="69"/>
        <v>PHBenget</v>
      </c>
    </row>
    <row r="4429" spans="1:3">
      <c r="A4429" t="s">
        <v>13121</v>
      </c>
      <c r="B4429" t="s">
        <v>13122</v>
      </c>
      <c r="C4429" t="str">
        <f t="shared" si="69"/>
        <v>PHIfugao</v>
      </c>
    </row>
    <row r="4430" spans="1:3">
      <c r="A4430" t="s">
        <v>13121</v>
      </c>
      <c r="B4430" t="s">
        <v>13123</v>
      </c>
      <c r="C4430" t="str">
        <f t="shared" si="69"/>
        <v>PHIpugaw</v>
      </c>
    </row>
    <row r="4431" spans="1:3">
      <c r="A4431" t="s">
        <v>13124</v>
      </c>
      <c r="B4431" t="s">
        <v>13125</v>
      </c>
      <c r="C4431" t="str">
        <f t="shared" si="69"/>
        <v>PHKalinga</v>
      </c>
    </row>
    <row r="4432" spans="1:3">
      <c r="A4432" t="s">
        <v>13124</v>
      </c>
      <c r="B4432" t="s">
        <v>13125</v>
      </c>
      <c r="C4432" t="str">
        <f t="shared" si="69"/>
        <v>PHKalinga</v>
      </c>
    </row>
    <row r="4433" spans="1:3">
      <c r="A4433" t="s">
        <v>13126</v>
      </c>
      <c r="B4433" t="s">
        <v>13127</v>
      </c>
      <c r="C4433" t="str">
        <f t="shared" si="69"/>
        <v>PHMountain Province</v>
      </c>
    </row>
    <row r="4434" spans="1:3">
      <c r="A4434" t="s">
        <v>13126</v>
      </c>
      <c r="B4434" t="s">
        <v>13128</v>
      </c>
      <c r="C4434" t="str">
        <f t="shared" si="69"/>
        <v>PHLalawigang Bulubundukin</v>
      </c>
    </row>
    <row r="4435" spans="1:3">
      <c r="A4435" t="s">
        <v>13129</v>
      </c>
      <c r="B4435" t="s">
        <v>13130</v>
      </c>
      <c r="C4435" t="str">
        <f t="shared" si="69"/>
        <v>PHCalabarzon (Region IV-A)</v>
      </c>
    </row>
    <row r="4436" spans="1:3">
      <c r="A4436" t="s">
        <v>13129</v>
      </c>
      <c r="B4436" t="s">
        <v>13131</v>
      </c>
      <c r="C4436" t="str">
        <f t="shared" si="69"/>
        <v>PHRehiyon ng Calabarzon</v>
      </c>
    </row>
    <row r="4437" spans="1:3">
      <c r="A4437" t="s">
        <v>13132</v>
      </c>
      <c r="B4437" t="s">
        <v>13133</v>
      </c>
      <c r="C4437" t="str">
        <f t="shared" si="69"/>
        <v>PHBatangas</v>
      </c>
    </row>
    <row r="4438" spans="1:3">
      <c r="A4438" t="s">
        <v>13132</v>
      </c>
      <c r="B4438" t="s">
        <v>13133</v>
      </c>
      <c r="C4438" t="str">
        <f t="shared" si="69"/>
        <v>PHBatangas</v>
      </c>
    </row>
    <row r="4439" spans="1:3">
      <c r="A4439" t="s">
        <v>13134</v>
      </c>
      <c r="B4439" t="s">
        <v>1815</v>
      </c>
      <c r="C4439" t="str">
        <f t="shared" si="69"/>
        <v>PHCavite</v>
      </c>
    </row>
    <row r="4440" spans="1:3">
      <c r="A4440" t="s">
        <v>13134</v>
      </c>
      <c r="B4440" t="s">
        <v>13135</v>
      </c>
      <c r="C4440" t="str">
        <f t="shared" si="69"/>
        <v>PHKabite</v>
      </c>
    </row>
    <row r="4441" spans="1:3">
      <c r="A4441" t="s">
        <v>13136</v>
      </c>
      <c r="B4441" t="s">
        <v>13137</v>
      </c>
      <c r="C4441" t="str">
        <f t="shared" si="69"/>
        <v>PHLaguna</v>
      </c>
    </row>
    <row r="4442" spans="1:3">
      <c r="A4442" t="s">
        <v>13136</v>
      </c>
      <c r="B4442" t="s">
        <v>13137</v>
      </c>
      <c r="C4442" t="str">
        <f t="shared" si="69"/>
        <v>PHLaguna</v>
      </c>
    </row>
    <row r="4443" spans="1:3">
      <c r="A4443" t="s">
        <v>13138</v>
      </c>
      <c r="B4443" t="s">
        <v>13139</v>
      </c>
      <c r="C4443" t="str">
        <f t="shared" si="69"/>
        <v>PHQuezon</v>
      </c>
    </row>
    <row r="4444" spans="1:3">
      <c r="A4444" t="s">
        <v>13138</v>
      </c>
      <c r="B4444" t="s">
        <v>13140</v>
      </c>
      <c r="C4444" t="str">
        <f t="shared" si="69"/>
        <v>PHKeson</v>
      </c>
    </row>
    <row r="4445" spans="1:3">
      <c r="A4445" t="s">
        <v>13141</v>
      </c>
      <c r="B4445" t="s">
        <v>1264</v>
      </c>
      <c r="C4445" t="str">
        <f t="shared" si="69"/>
        <v>PHRizal</v>
      </c>
    </row>
    <row r="4446" spans="1:3">
      <c r="A4446" t="s">
        <v>13141</v>
      </c>
      <c r="B4446" t="s">
        <v>13142</v>
      </c>
      <c r="C4446" t="str">
        <f t="shared" si="69"/>
        <v>PHRisal</v>
      </c>
    </row>
    <row r="4447" spans="1:3">
      <c r="A4447" t="s">
        <v>13143</v>
      </c>
      <c r="B4447" t="s">
        <v>13144</v>
      </c>
      <c r="C4447" t="str">
        <f t="shared" si="69"/>
        <v>PHMimaropa (Region IV-B)</v>
      </c>
    </row>
    <row r="4448" spans="1:3">
      <c r="A4448" t="s">
        <v>13143</v>
      </c>
      <c r="B4448" t="s">
        <v>13145</v>
      </c>
      <c r="C4448" t="str">
        <f t="shared" si="69"/>
        <v>PHRehiyon ng Mimaropa</v>
      </c>
    </row>
    <row r="4449" spans="1:3">
      <c r="A4449" t="s">
        <v>13146</v>
      </c>
      <c r="B4449" t="s">
        <v>13147</v>
      </c>
      <c r="C4449" t="str">
        <f t="shared" si="69"/>
        <v>PHMarinduque</v>
      </c>
    </row>
    <row r="4450" spans="1:3">
      <c r="A4450" t="s">
        <v>13146</v>
      </c>
      <c r="B4450" t="s">
        <v>13148</v>
      </c>
      <c r="C4450" t="str">
        <f t="shared" si="69"/>
        <v>PHMarinduke</v>
      </c>
    </row>
    <row r="4451" spans="1:3">
      <c r="A4451" t="s">
        <v>13149</v>
      </c>
      <c r="B4451" t="s">
        <v>13150</v>
      </c>
      <c r="C4451" t="str">
        <f t="shared" si="69"/>
        <v>PHMindoro Occidental</v>
      </c>
    </row>
    <row r="4452" spans="1:3">
      <c r="A4452" t="s">
        <v>13149</v>
      </c>
      <c r="B4452" t="s">
        <v>13151</v>
      </c>
      <c r="C4452" t="str">
        <f t="shared" si="69"/>
        <v>PHKanlurang Mindoro</v>
      </c>
    </row>
    <row r="4453" spans="1:3">
      <c r="A4453" t="s">
        <v>13152</v>
      </c>
      <c r="B4453" t="s">
        <v>13153</v>
      </c>
      <c r="C4453" t="str">
        <f t="shared" si="69"/>
        <v>PHMindoro Oriental</v>
      </c>
    </row>
    <row r="4454" spans="1:3">
      <c r="A4454" t="s">
        <v>13152</v>
      </c>
      <c r="B4454" t="s">
        <v>13154</v>
      </c>
      <c r="C4454" t="str">
        <f t="shared" si="69"/>
        <v>PHSilangang Mindoro</v>
      </c>
    </row>
    <row r="4455" spans="1:3">
      <c r="A4455" t="s">
        <v>13155</v>
      </c>
      <c r="B4455" t="s">
        <v>13156</v>
      </c>
      <c r="C4455" t="str">
        <f t="shared" si="69"/>
        <v>PHPalawan</v>
      </c>
    </row>
    <row r="4456" spans="1:3">
      <c r="A4456" t="s">
        <v>13155</v>
      </c>
      <c r="B4456" t="s">
        <v>13156</v>
      </c>
      <c r="C4456" t="str">
        <f t="shared" si="69"/>
        <v>PHPalawan</v>
      </c>
    </row>
    <row r="4457" spans="1:3">
      <c r="A4457" t="s">
        <v>13157</v>
      </c>
      <c r="B4457" t="s">
        <v>13158</v>
      </c>
      <c r="C4457" t="str">
        <f t="shared" si="69"/>
        <v>PHRomblon</v>
      </c>
    </row>
    <row r="4458" spans="1:3">
      <c r="A4458" t="s">
        <v>13157</v>
      </c>
      <c r="B4458" t="s">
        <v>13158</v>
      </c>
      <c r="C4458" t="str">
        <f t="shared" si="69"/>
        <v>PHRomblon</v>
      </c>
    </row>
    <row r="4459" spans="1:3">
      <c r="A4459" t="s">
        <v>13159</v>
      </c>
      <c r="B4459" t="s">
        <v>13160</v>
      </c>
      <c r="C4459" t="str">
        <f t="shared" si="69"/>
        <v>PKGilgit-Baltistan</v>
      </c>
    </row>
    <row r="4460" spans="1:3">
      <c r="A4460" t="s">
        <v>13159</v>
      </c>
      <c r="B4460" t="s">
        <v>13161</v>
      </c>
      <c r="C4460" t="str">
        <f t="shared" si="69"/>
        <v>PKGilgit-Baltistān</v>
      </c>
    </row>
    <row r="4461" spans="1:3">
      <c r="A4461" t="s">
        <v>13162</v>
      </c>
      <c r="B4461" t="s">
        <v>13163</v>
      </c>
      <c r="C4461" t="str">
        <f t="shared" si="69"/>
        <v>PKAzad Jammu and Kashmir</v>
      </c>
    </row>
    <row r="4462" spans="1:3">
      <c r="A4462" t="s">
        <v>13162</v>
      </c>
      <c r="B4462" t="s">
        <v>13164</v>
      </c>
      <c r="C4462" t="str">
        <f t="shared" si="69"/>
        <v>PKĀzād Jammūñ o Kashmīr</v>
      </c>
    </row>
    <row r="4463" spans="1:3">
      <c r="A4463" t="s">
        <v>13165</v>
      </c>
      <c r="B4463" t="s">
        <v>13166</v>
      </c>
      <c r="C4463" t="str">
        <f t="shared" si="69"/>
        <v>PKIslamabad</v>
      </c>
    </row>
    <row r="4464" spans="1:3">
      <c r="A4464" t="s">
        <v>13165</v>
      </c>
      <c r="B4464" t="s">
        <v>13167</v>
      </c>
      <c r="C4464" t="str">
        <f t="shared" si="69"/>
        <v>PKIslāmābād</v>
      </c>
    </row>
    <row r="4465" spans="1:3">
      <c r="A4465" t="s">
        <v>13168</v>
      </c>
      <c r="B4465" t="s">
        <v>13169</v>
      </c>
      <c r="C4465" t="str">
        <f t="shared" si="69"/>
        <v>PKBalochistan</v>
      </c>
    </row>
    <row r="4466" spans="1:3">
      <c r="A4466" t="s">
        <v>13168</v>
      </c>
      <c r="B4466" t="s">
        <v>13170</v>
      </c>
      <c r="C4466" t="str">
        <f t="shared" si="69"/>
        <v>PKBalōchistān</v>
      </c>
    </row>
    <row r="4467" spans="1:3">
      <c r="A4467" t="s">
        <v>13171</v>
      </c>
      <c r="B4467" t="s">
        <v>13172</v>
      </c>
      <c r="C4467" t="str">
        <f t="shared" si="69"/>
        <v>PKKhyber Pakhtunkhwa</v>
      </c>
    </row>
    <row r="4468" spans="1:3">
      <c r="A4468" t="s">
        <v>13171</v>
      </c>
      <c r="B4468" t="s">
        <v>13173</v>
      </c>
      <c r="C4468" t="str">
        <f t="shared" si="69"/>
        <v>PKKhaībar Pakhtūnkhwā</v>
      </c>
    </row>
    <row r="4469" spans="1:3">
      <c r="A4469" t="s">
        <v>13174</v>
      </c>
      <c r="B4469" t="s">
        <v>9613</v>
      </c>
      <c r="C4469" t="str">
        <f t="shared" si="69"/>
        <v>PKPunjab</v>
      </c>
    </row>
    <row r="4470" spans="1:3">
      <c r="A4470" t="s">
        <v>13174</v>
      </c>
      <c r="B4470" t="s">
        <v>13175</v>
      </c>
      <c r="C4470" t="str">
        <f t="shared" si="69"/>
        <v>PKPanjāb</v>
      </c>
    </row>
    <row r="4471" spans="1:3">
      <c r="A4471" t="s">
        <v>13176</v>
      </c>
      <c r="B4471" t="s">
        <v>13177</v>
      </c>
      <c r="C4471" t="str">
        <f t="shared" si="69"/>
        <v>PKSindh</v>
      </c>
    </row>
    <row r="4472" spans="1:3">
      <c r="A4472" t="s">
        <v>13176</v>
      </c>
      <c r="B4472" t="s">
        <v>13177</v>
      </c>
      <c r="C4472" t="str">
        <f t="shared" si="69"/>
        <v>PKSindh</v>
      </c>
    </row>
    <row r="4473" spans="1:3">
      <c r="A4473" t="s">
        <v>13178</v>
      </c>
      <c r="B4473" t="s">
        <v>1410</v>
      </c>
      <c r="C4473" t="str">
        <f t="shared" si="69"/>
        <v>PLDolnośląskie</v>
      </c>
    </row>
    <row r="4474" spans="1:3">
      <c r="A4474" t="s">
        <v>13179</v>
      </c>
      <c r="B4474" t="s">
        <v>13180</v>
      </c>
      <c r="C4474" t="str">
        <f t="shared" si="69"/>
        <v>PLKujawsko-pomorskie</v>
      </c>
    </row>
    <row r="4475" spans="1:3">
      <c r="A4475" t="s">
        <v>13181</v>
      </c>
      <c r="B4475" t="s">
        <v>13182</v>
      </c>
      <c r="C4475" t="str">
        <f t="shared" si="69"/>
        <v>PLLubelskie</v>
      </c>
    </row>
    <row r="4476" spans="1:3">
      <c r="A4476" t="s">
        <v>13183</v>
      </c>
      <c r="B4476" t="s">
        <v>13184</v>
      </c>
      <c r="C4476" t="str">
        <f t="shared" si="69"/>
        <v>PLLubuskie</v>
      </c>
    </row>
    <row r="4477" spans="1:3">
      <c r="A4477" t="s">
        <v>13185</v>
      </c>
      <c r="B4477" t="s">
        <v>13186</v>
      </c>
      <c r="C4477" t="str">
        <f t="shared" si="69"/>
        <v>PLŁódzkie</v>
      </c>
    </row>
    <row r="4478" spans="1:3">
      <c r="A4478" t="s">
        <v>13187</v>
      </c>
      <c r="B4478" t="s">
        <v>13188</v>
      </c>
      <c r="C4478" t="str">
        <f t="shared" si="69"/>
        <v>PLMałopolskie</v>
      </c>
    </row>
    <row r="4479" spans="1:3">
      <c r="A4479" t="s">
        <v>13189</v>
      </c>
      <c r="B4479" t="s">
        <v>13190</v>
      </c>
      <c r="C4479" t="str">
        <f t="shared" si="69"/>
        <v>PLMazowieckie</v>
      </c>
    </row>
    <row r="4480" spans="1:3">
      <c r="A4480" t="s">
        <v>13191</v>
      </c>
      <c r="B4480" t="s">
        <v>13192</v>
      </c>
      <c r="C4480" t="str">
        <f t="shared" si="69"/>
        <v>PLOpolskie</v>
      </c>
    </row>
    <row r="4481" spans="1:3">
      <c r="A4481" t="s">
        <v>13193</v>
      </c>
      <c r="B4481" t="s">
        <v>1767</v>
      </c>
      <c r="C4481" t="str">
        <f t="shared" si="69"/>
        <v>PLPodkarpackie</v>
      </c>
    </row>
    <row r="4482" spans="1:3">
      <c r="A4482" t="s">
        <v>13194</v>
      </c>
      <c r="B4482" t="s">
        <v>13195</v>
      </c>
      <c r="C4482" t="str">
        <f t="shared" si="69"/>
        <v>PLPodlaskie</v>
      </c>
    </row>
    <row r="4483" spans="1:3">
      <c r="A4483" t="s">
        <v>13196</v>
      </c>
      <c r="B4483" t="s">
        <v>13197</v>
      </c>
      <c r="C4483" t="str">
        <f t="shared" ref="C4483:C4546" si="70">LEFT(A4483,2)&amp;B4483</f>
        <v>PLPomorskie</v>
      </c>
    </row>
    <row r="4484" spans="1:3">
      <c r="A4484" t="s">
        <v>13198</v>
      </c>
      <c r="B4484" t="s">
        <v>13199</v>
      </c>
      <c r="C4484" t="str">
        <f t="shared" si="70"/>
        <v>PLŚląskie</v>
      </c>
    </row>
    <row r="4485" spans="1:3">
      <c r="A4485" t="s">
        <v>13200</v>
      </c>
      <c r="B4485" t="s">
        <v>13201</v>
      </c>
      <c r="C4485" t="str">
        <f t="shared" si="70"/>
        <v>PLŚwiętokrzyskie</v>
      </c>
    </row>
    <row r="4486" spans="1:3">
      <c r="A4486" t="s">
        <v>13202</v>
      </c>
      <c r="B4486" t="s">
        <v>13203</v>
      </c>
      <c r="C4486" t="str">
        <f t="shared" si="70"/>
        <v>PLWarmińsko-mazurskie</v>
      </c>
    </row>
    <row r="4487" spans="1:3">
      <c r="A4487" t="s">
        <v>13204</v>
      </c>
      <c r="B4487" t="s">
        <v>13205</v>
      </c>
      <c r="C4487" t="str">
        <f t="shared" si="70"/>
        <v>PLWielkopolskie</v>
      </c>
    </row>
    <row r="4488" spans="1:3">
      <c r="A4488" t="s">
        <v>13206</v>
      </c>
      <c r="B4488" t="s">
        <v>13207</v>
      </c>
      <c r="C4488" t="str">
        <f t="shared" si="70"/>
        <v>PLZachodniopomorskie</v>
      </c>
    </row>
    <row r="4489" spans="1:3">
      <c r="A4489" t="s">
        <v>13208</v>
      </c>
      <c r="B4489" t="s">
        <v>13209</v>
      </c>
      <c r="C4489" t="str">
        <f t="shared" si="70"/>
        <v>PSBayt Laḩm</v>
      </c>
    </row>
    <row r="4490" spans="1:3">
      <c r="A4490" t="s">
        <v>13208</v>
      </c>
      <c r="B4490" t="s">
        <v>13210</v>
      </c>
      <c r="C4490" t="str">
        <f t="shared" si="70"/>
        <v>PSBethlehem</v>
      </c>
    </row>
    <row r="4491" spans="1:3">
      <c r="A4491" t="s">
        <v>13211</v>
      </c>
      <c r="B4491" t="s">
        <v>13212</v>
      </c>
      <c r="C4491" t="str">
        <f t="shared" si="70"/>
        <v>PSDayr al Balaḩ</v>
      </c>
    </row>
    <row r="4492" spans="1:3">
      <c r="A4492" t="s">
        <v>13211</v>
      </c>
      <c r="B4492" t="s">
        <v>13213</v>
      </c>
      <c r="C4492" t="str">
        <f t="shared" si="70"/>
        <v>PSDeir El Balah</v>
      </c>
    </row>
    <row r="4493" spans="1:3">
      <c r="A4493" t="s">
        <v>13214</v>
      </c>
      <c r="B4493" t="s">
        <v>13215</v>
      </c>
      <c r="C4493" t="str">
        <f t="shared" si="70"/>
        <v>PSGhazzah</v>
      </c>
    </row>
    <row r="4494" spans="1:3">
      <c r="A4494" t="s">
        <v>13214</v>
      </c>
      <c r="B4494" t="s">
        <v>12367</v>
      </c>
      <c r="C4494" t="str">
        <f t="shared" si="70"/>
        <v>PSGaza</v>
      </c>
    </row>
    <row r="4495" spans="1:3">
      <c r="A4495" t="s">
        <v>13216</v>
      </c>
      <c r="B4495" t="s">
        <v>13217</v>
      </c>
      <c r="C4495" t="str">
        <f t="shared" si="70"/>
        <v>PSAl Khalīl</v>
      </c>
    </row>
    <row r="4496" spans="1:3">
      <c r="A4496" t="s">
        <v>13216</v>
      </c>
      <c r="B4496" t="s">
        <v>13218</v>
      </c>
      <c r="C4496" t="str">
        <f t="shared" si="70"/>
        <v>PSHebron</v>
      </c>
    </row>
    <row r="4497" spans="1:3">
      <c r="A4497" t="s">
        <v>13219</v>
      </c>
      <c r="B4497" t="s">
        <v>9556</v>
      </c>
      <c r="C4497" t="str">
        <f t="shared" si="70"/>
        <v>PSAl Quds</v>
      </c>
    </row>
    <row r="4498" spans="1:3">
      <c r="A4498" t="s">
        <v>13219</v>
      </c>
      <c r="B4498" t="s">
        <v>13220</v>
      </c>
      <c r="C4498" t="str">
        <f t="shared" si="70"/>
        <v>PSJerusalem</v>
      </c>
    </row>
    <row r="4499" spans="1:3">
      <c r="A4499" t="s">
        <v>13221</v>
      </c>
      <c r="B4499" t="s">
        <v>13222</v>
      </c>
      <c r="C4499" t="str">
        <f t="shared" si="70"/>
        <v>PSJanīn</v>
      </c>
    </row>
    <row r="4500" spans="1:3">
      <c r="A4500" t="s">
        <v>13221</v>
      </c>
      <c r="B4500" t="s">
        <v>13223</v>
      </c>
      <c r="C4500" t="str">
        <f t="shared" si="70"/>
        <v>PSJenin</v>
      </c>
    </row>
    <row r="4501" spans="1:3">
      <c r="A4501" t="s">
        <v>13224</v>
      </c>
      <c r="B4501" t="s">
        <v>13225</v>
      </c>
      <c r="C4501" t="str">
        <f t="shared" si="70"/>
        <v>PSArīḩā wal Aghwār</v>
      </c>
    </row>
    <row r="4502" spans="1:3">
      <c r="A4502" t="s">
        <v>13224</v>
      </c>
      <c r="B4502" t="s">
        <v>13226</v>
      </c>
      <c r="C4502" t="str">
        <f t="shared" si="70"/>
        <v>PSJericho and Al Aghwar</v>
      </c>
    </row>
    <row r="4503" spans="1:3">
      <c r="A4503" t="s">
        <v>13227</v>
      </c>
      <c r="B4503" t="s">
        <v>13228</v>
      </c>
      <c r="C4503" t="str">
        <f t="shared" si="70"/>
        <v>PSKhān Yūnis</v>
      </c>
    </row>
    <row r="4504" spans="1:3">
      <c r="A4504" t="s">
        <v>13227</v>
      </c>
      <c r="B4504" t="s">
        <v>13229</v>
      </c>
      <c r="C4504" t="str">
        <f t="shared" si="70"/>
        <v>PSKhan Yunis</v>
      </c>
    </row>
    <row r="4505" spans="1:3">
      <c r="A4505" t="s">
        <v>13230</v>
      </c>
      <c r="B4505" t="s">
        <v>13231</v>
      </c>
      <c r="C4505" t="str">
        <f t="shared" si="70"/>
        <v>PSNāblus</v>
      </c>
    </row>
    <row r="4506" spans="1:3">
      <c r="A4506" t="s">
        <v>13230</v>
      </c>
      <c r="B4506" t="s">
        <v>13232</v>
      </c>
      <c r="C4506" t="str">
        <f t="shared" si="70"/>
        <v>PSNablus</v>
      </c>
    </row>
    <row r="4507" spans="1:3">
      <c r="A4507" t="s">
        <v>13233</v>
      </c>
      <c r="B4507" t="s">
        <v>13234</v>
      </c>
      <c r="C4507" t="str">
        <f t="shared" si="70"/>
        <v>PSShamāl Ghazzah</v>
      </c>
    </row>
    <row r="4508" spans="1:3">
      <c r="A4508" t="s">
        <v>13233</v>
      </c>
      <c r="B4508" t="s">
        <v>13235</v>
      </c>
      <c r="C4508" t="str">
        <f t="shared" si="70"/>
        <v>PSNorth Gaza</v>
      </c>
    </row>
    <row r="4509" spans="1:3">
      <c r="A4509" t="s">
        <v>13236</v>
      </c>
      <c r="B4509" t="s">
        <v>13237</v>
      </c>
      <c r="C4509" t="str">
        <f t="shared" si="70"/>
        <v>PSQalqīlyah</v>
      </c>
    </row>
    <row r="4510" spans="1:3">
      <c r="A4510" t="s">
        <v>13236</v>
      </c>
      <c r="B4510" t="s">
        <v>13238</v>
      </c>
      <c r="C4510" t="str">
        <f t="shared" si="70"/>
        <v>PSQalqilya</v>
      </c>
    </row>
    <row r="4511" spans="1:3">
      <c r="A4511" t="s">
        <v>13239</v>
      </c>
      <c r="B4511" t="s">
        <v>13240</v>
      </c>
      <c r="C4511" t="str">
        <f t="shared" si="70"/>
        <v>PSRām Allāh wal Bīrah</v>
      </c>
    </row>
    <row r="4512" spans="1:3">
      <c r="A4512" t="s">
        <v>13239</v>
      </c>
      <c r="B4512" t="s">
        <v>13241</v>
      </c>
      <c r="C4512" t="str">
        <f t="shared" si="70"/>
        <v>PSRamallah</v>
      </c>
    </row>
    <row r="4513" spans="1:3">
      <c r="A4513" t="s">
        <v>13242</v>
      </c>
      <c r="B4513" t="s">
        <v>13243</v>
      </c>
      <c r="C4513" t="str">
        <f t="shared" si="70"/>
        <v>PSRafaḩ</v>
      </c>
    </row>
    <row r="4514" spans="1:3">
      <c r="A4514" t="s">
        <v>13242</v>
      </c>
      <c r="B4514" t="s">
        <v>13244</v>
      </c>
      <c r="C4514" t="str">
        <f t="shared" si="70"/>
        <v>PSRafah</v>
      </c>
    </row>
    <row r="4515" spans="1:3">
      <c r="A4515" t="s">
        <v>13245</v>
      </c>
      <c r="B4515" t="s">
        <v>13246</v>
      </c>
      <c r="C4515" t="str">
        <f t="shared" si="70"/>
        <v>PSSalfīt</v>
      </c>
    </row>
    <row r="4516" spans="1:3">
      <c r="A4516" t="s">
        <v>13245</v>
      </c>
      <c r="B4516" t="s">
        <v>13247</v>
      </c>
      <c r="C4516" t="str">
        <f t="shared" si="70"/>
        <v>PSSalfit</v>
      </c>
    </row>
    <row r="4517" spans="1:3">
      <c r="A4517" t="s">
        <v>13248</v>
      </c>
      <c r="B4517" t="s">
        <v>13249</v>
      </c>
      <c r="C4517" t="str">
        <f t="shared" si="70"/>
        <v>PSŢūbās</v>
      </c>
    </row>
    <row r="4518" spans="1:3">
      <c r="A4518" t="s">
        <v>13248</v>
      </c>
      <c r="B4518" t="s">
        <v>13250</v>
      </c>
      <c r="C4518" t="str">
        <f t="shared" si="70"/>
        <v>PSTubas</v>
      </c>
    </row>
    <row r="4519" spans="1:3">
      <c r="A4519" t="s">
        <v>13251</v>
      </c>
      <c r="B4519" t="s">
        <v>13252</v>
      </c>
      <c r="C4519" t="str">
        <f t="shared" si="70"/>
        <v>PSŢūlkarm</v>
      </c>
    </row>
    <row r="4520" spans="1:3">
      <c r="A4520" t="s">
        <v>13251</v>
      </c>
      <c r="B4520" t="s">
        <v>13253</v>
      </c>
      <c r="C4520" t="str">
        <f t="shared" si="70"/>
        <v>PSTulkarm</v>
      </c>
    </row>
    <row r="4521" spans="1:3">
      <c r="A4521" t="s">
        <v>13254</v>
      </c>
      <c r="B4521" t="s">
        <v>13255</v>
      </c>
      <c r="C4521" t="str">
        <f t="shared" si="70"/>
        <v>PTRegião Autónoma dos Açores</v>
      </c>
    </row>
    <row r="4522" spans="1:3">
      <c r="A4522" t="s">
        <v>13256</v>
      </c>
      <c r="B4522" t="s">
        <v>13257</v>
      </c>
      <c r="C4522" t="str">
        <f t="shared" si="70"/>
        <v>PTRegião Autónoma da Madeira</v>
      </c>
    </row>
    <row r="4523" spans="1:3">
      <c r="A4523" t="s">
        <v>13258</v>
      </c>
      <c r="B4523" t="s">
        <v>13259</v>
      </c>
      <c r="C4523" t="str">
        <f t="shared" si="70"/>
        <v>PTAveiro</v>
      </c>
    </row>
    <row r="4524" spans="1:3">
      <c r="A4524" t="s">
        <v>13260</v>
      </c>
      <c r="B4524" t="s">
        <v>13261</v>
      </c>
      <c r="C4524" t="str">
        <f t="shared" si="70"/>
        <v>PTBeja</v>
      </c>
    </row>
    <row r="4525" spans="1:3">
      <c r="A4525" t="s">
        <v>13262</v>
      </c>
      <c r="B4525" t="s">
        <v>13263</v>
      </c>
      <c r="C4525" t="str">
        <f t="shared" si="70"/>
        <v>PTBraga</v>
      </c>
    </row>
    <row r="4526" spans="1:3">
      <c r="A4526" t="s">
        <v>13264</v>
      </c>
      <c r="B4526" t="s">
        <v>13265</v>
      </c>
      <c r="C4526" t="str">
        <f t="shared" si="70"/>
        <v>PTBragança</v>
      </c>
    </row>
    <row r="4527" spans="1:3">
      <c r="A4527" t="s">
        <v>13266</v>
      </c>
      <c r="B4527" t="s">
        <v>13267</v>
      </c>
      <c r="C4527" t="str">
        <f t="shared" si="70"/>
        <v>PTCastelo Branco</v>
      </c>
    </row>
    <row r="4528" spans="1:3">
      <c r="A4528" t="s">
        <v>13268</v>
      </c>
      <c r="B4528" t="s">
        <v>13269</v>
      </c>
      <c r="C4528" t="str">
        <f t="shared" si="70"/>
        <v>PTCoimbra</v>
      </c>
    </row>
    <row r="4529" spans="1:3">
      <c r="A4529" t="s">
        <v>13270</v>
      </c>
      <c r="B4529" t="s">
        <v>13271</v>
      </c>
      <c r="C4529" t="str">
        <f t="shared" si="70"/>
        <v>PTÉvora</v>
      </c>
    </row>
    <row r="4530" spans="1:3">
      <c r="A4530" t="s">
        <v>13272</v>
      </c>
      <c r="B4530" t="s">
        <v>13273</v>
      </c>
      <c r="C4530" t="str">
        <f t="shared" si="70"/>
        <v>PTFaro</v>
      </c>
    </row>
    <row r="4531" spans="1:3">
      <c r="A4531" t="s">
        <v>13274</v>
      </c>
      <c r="B4531" t="s">
        <v>13275</v>
      </c>
      <c r="C4531" t="str">
        <f t="shared" si="70"/>
        <v>PTGuarda</v>
      </c>
    </row>
    <row r="4532" spans="1:3">
      <c r="A4532" t="s">
        <v>13276</v>
      </c>
      <c r="B4532" t="s">
        <v>13277</v>
      </c>
      <c r="C4532" t="str">
        <f t="shared" si="70"/>
        <v>PTLeiria</v>
      </c>
    </row>
    <row r="4533" spans="1:3">
      <c r="A4533" t="s">
        <v>13278</v>
      </c>
      <c r="B4533" t="s">
        <v>13279</v>
      </c>
      <c r="C4533" t="str">
        <f t="shared" si="70"/>
        <v>PTLisboa</v>
      </c>
    </row>
    <row r="4534" spans="1:3">
      <c r="A4534" t="s">
        <v>13280</v>
      </c>
      <c r="B4534" t="s">
        <v>13281</v>
      </c>
      <c r="C4534" t="str">
        <f t="shared" si="70"/>
        <v>PTPortalegre</v>
      </c>
    </row>
    <row r="4535" spans="1:3">
      <c r="A4535" t="s">
        <v>13282</v>
      </c>
      <c r="B4535" t="s">
        <v>1216</v>
      </c>
      <c r="C4535" t="str">
        <f t="shared" si="70"/>
        <v>PTPorto</v>
      </c>
    </row>
    <row r="4536" spans="1:3">
      <c r="A4536" t="s">
        <v>13283</v>
      </c>
      <c r="B4536" t="s">
        <v>13284</v>
      </c>
      <c r="C4536" t="str">
        <f t="shared" si="70"/>
        <v>PTSantarém</v>
      </c>
    </row>
    <row r="4537" spans="1:3">
      <c r="A4537" t="s">
        <v>13285</v>
      </c>
      <c r="B4537" t="s">
        <v>13286</v>
      </c>
      <c r="C4537" t="str">
        <f t="shared" si="70"/>
        <v>PTSetúbal</v>
      </c>
    </row>
    <row r="4538" spans="1:3">
      <c r="A4538" t="s">
        <v>13287</v>
      </c>
      <c r="B4538" t="s">
        <v>13288</v>
      </c>
      <c r="C4538" t="str">
        <f t="shared" si="70"/>
        <v>PTViana do Castelo</v>
      </c>
    </row>
    <row r="4539" spans="1:3">
      <c r="A4539" t="s">
        <v>13289</v>
      </c>
      <c r="B4539" t="s">
        <v>13290</v>
      </c>
      <c r="C4539" t="str">
        <f t="shared" si="70"/>
        <v>PTVila Real</v>
      </c>
    </row>
    <row r="4540" spans="1:3">
      <c r="A4540" t="s">
        <v>13291</v>
      </c>
      <c r="B4540" t="s">
        <v>13292</v>
      </c>
      <c r="C4540" t="str">
        <f t="shared" si="70"/>
        <v>PTViseu</v>
      </c>
    </row>
    <row r="4541" spans="1:3">
      <c r="A4541" t="s">
        <v>13293</v>
      </c>
      <c r="B4541" t="s">
        <v>13294</v>
      </c>
      <c r="C4541" t="str">
        <f t="shared" si="70"/>
        <v>PWAimeliik</v>
      </c>
    </row>
    <row r="4542" spans="1:3">
      <c r="A4542" t="s">
        <v>13293</v>
      </c>
      <c r="B4542" t="s">
        <v>13294</v>
      </c>
      <c r="C4542" t="str">
        <f t="shared" si="70"/>
        <v>PWAimeliik</v>
      </c>
    </row>
    <row r="4543" spans="1:3">
      <c r="A4543" t="s">
        <v>13295</v>
      </c>
      <c r="B4543" t="s">
        <v>13296</v>
      </c>
      <c r="C4543" t="str">
        <f t="shared" si="70"/>
        <v>PWAirai</v>
      </c>
    </row>
    <row r="4544" spans="1:3">
      <c r="A4544" t="s">
        <v>13295</v>
      </c>
      <c r="B4544" t="s">
        <v>13296</v>
      </c>
      <c r="C4544" t="str">
        <f t="shared" si="70"/>
        <v>PWAirai</v>
      </c>
    </row>
    <row r="4545" spans="1:3">
      <c r="A4545" t="s">
        <v>13297</v>
      </c>
      <c r="B4545" t="s">
        <v>13298</v>
      </c>
      <c r="C4545" t="str">
        <f t="shared" si="70"/>
        <v>PWAngaur</v>
      </c>
    </row>
    <row r="4546" spans="1:3">
      <c r="A4546" t="s">
        <v>13297</v>
      </c>
      <c r="B4546" t="s">
        <v>13298</v>
      </c>
      <c r="C4546" t="str">
        <f t="shared" si="70"/>
        <v>PWAngaur</v>
      </c>
    </row>
    <row r="4547" spans="1:3">
      <c r="A4547" t="s">
        <v>13299</v>
      </c>
      <c r="B4547" t="s">
        <v>13300</v>
      </c>
      <c r="C4547" t="str">
        <f t="shared" ref="C4547:C4610" si="71">LEFT(A4547,2)&amp;B4547</f>
        <v>PWHatohobei</v>
      </c>
    </row>
    <row r="4548" spans="1:3">
      <c r="A4548" t="s">
        <v>13299</v>
      </c>
      <c r="B4548" t="s">
        <v>13300</v>
      </c>
      <c r="C4548" t="str">
        <f t="shared" si="71"/>
        <v>PWHatohobei</v>
      </c>
    </row>
    <row r="4549" spans="1:3">
      <c r="A4549" t="s">
        <v>13301</v>
      </c>
      <c r="B4549" t="s">
        <v>13302</v>
      </c>
      <c r="C4549" t="str">
        <f t="shared" si="71"/>
        <v>PWKayangel</v>
      </c>
    </row>
    <row r="4550" spans="1:3">
      <c r="A4550" t="s">
        <v>13301</v>
      </c>
      <c r="B4550" t="s">
        <v>13302</v>
      </c>
      <c r="C4550" t="str">
        <f t="shared" si="71"/>
        <v>PWKayangel</v>
      </c>
    </row>
    <row r="4551" spans="1:3">
      <c r="A4551" t="s">
        <v>13303</v>
      </c>
      <c r="B4551" t="s">
        <v>13304</v>
      </c>
      <c r="C4551" t="str">
        <f t="shared" si="71"/>
        <v>PWKoror</v>
      </c>
    </row>
    <row r="4552" spans="1:3">
      <c r="A4552" t="s">
        <v>13303</v>
      </c>
      <c r="B4552" t="s">
        <v>13304</v>
      </c>
      <c r="C4552" t="str">
        <f t="shared" si="71"/>
        <v>PWKoror</v>
      </c>
    </row>
    <row r="4553" spans="1:3">
      <c r="A4553" t="s">
        <v>13305</v>
      </c>
      <c r="B4553" t="s">
        <v>13306</v>
      </c>
      <c r="C4553" t="str">
        <f t="shared" si="71"/>
        <v>PWMelekeok</v>
      </c>
    </row>
    <row r="4554" spans="1:3">
      <c r="A4554" t="s">
        <v>13305</v>
      </c>
      <c r="B4554" t="s">
        <v>13306</v>
      </c>
      <c r="C4554" t="str">
        <f t="shared" si="71"/>
        <v>PWMelekeok</v>
      </c>
    </row>
    <row r="4555" spans="1:3">
      <c r="A4555" t="s">
        <v>13307</v>
      </c>
      <c r="B4555" t="s">
        <v>13308</v>
      </c>
      <c r="C4555" t="str">
        <f t="shared" si="71"/>
        <v>PWNgaraard</v>
      </c>
    </row>
    <row r="4556" spans="1:3">
      <c r="A4556" t="s">
        <v>13307</v>
      </c>
      <c r="B4556" t="s">
        <v>13308</v>
      </c>
      <c r="C4556" t="str">
        <f t="shared" si="71"/>
        <v>PWNgaraard</v>
      </c>
    </row>
    <row r="4557" spans="1:3">
      <c r="A4557" t="s">
        <v>13309</v>
      </c>
      <c r="B4557" t="s">
        <v>13310</v>
      </c>
      <c r="C4557" t="str">
        <f t="shared" si="71"/>
        <v>PWNgarchelong</v>
      </c>
    </row>
    <row r="4558" spans="1:3">
      <c r="A4558" t="s">
        <v>13309</v>
      </c>
      <c r="B4558" t="s">
        <v>13310</v>
      </c>
      <c r="C4558" t="str">
        <f t="shared" si="71"/>
        <v>PWNgarchelong</v>
      </c>
    </row>
    <row r="4559" spans="1:3">
      <c r="A4559" t="s">
        <v>13311</v>
      </c>
      <c r="B4559" t="s">
        <v>13312</v>
      </c>
      <c r="C4559" t="str">
        <f t="shared" si="71"/>
        <v>PWNgardmau</v>
      </c>
    </row>
    <row r="4560" spans="1:3">
      <c r="A4560" t="s">
        <v>13311</v>
      </c>
      <c r="B4560" t="s">
        <v>13312</v>
      </c>
      <c r="C4560" t="str">
        <f t="shared" si="71"/>
        <v>PWNgardmau</v>
      </c>
    </row>
    <row r="4561" spans="1:3">
      <c r="A4561" t="s">
        <v>13313</v>
      </c>
      <c r="B4561" t="s">
        <v>13314</v>
      </c>
      <c r="C4561" t="str">
        <f t="shared" si="71"/>
        <v>PWNgatpang</v>
      </c>
    </row>
    <row r="4562" spans="1:3">
      <c r="A4562" t="s">
        <v>13313</v>
      </c>
      <c r="B4562" t="s">
        <v>13314</v>
      </c>
      <c r="C4562" t="str">
        <f t="shared" si="71"/>
        <v>PWNgatpang</v>
      </c>
    </row>
    <row r="4563" spans="1:3">
      <c r="A4563" t="s">
        <v>13315</v>
      </c>
      <c r="B4563" t="s">
        <v>13316</v>
      </c>
      <c r="C4563" t="str">
        <f t="shared" si="71"/>
        <v>PWNgchesar</v>
      </c>
    </row>
    <row r="4564" spans="1:3">
      <c r="A4564" t="s">
        <v>13315</v>
      </c>
      <c r="B4564" t="s">
        <v>13316</v>
      </c>
      <c r="C4564" t="str">
        <f t="shared" si="71"/>
        <v>PWNgchesar</v>
      </c>
    </row>
    <row r="4565" spans="1:3">
      <c r="A4565" t="s">
        <v>13317</v>
      </c>
      <c r="B4565" t="s">
        <v>13318</v>
      </c>
      <c r="C4565" t="str">
        <f t="shared" si="71"/>
        <v>PWNgeremlengui</v>
      </c>
    </row>
    <row r="4566" spans="1:3">
      <c r="A4566" t="s">
        <v>13317</v>
      </c>
      <c r="B4566" t="s">
        <v>13318</v>
      </c>
      <c r="C4566" t="str">
        <f t="shared" si="71"/>
        <v>PWNgeremlengui</v>
      </c>
    </row>
    <row r="4567" spans="1:3">
      <c r="A4567" t="s">
        <v>13319</v>
      </c>
      <c r="B4567" t="s">
        <v>13320</v>
      </c>
      <c r="C4567" t="str">
        <f t="shared" si="71"/>
        <v>PWNgiwal</v>
      </c>
    </row>
    <row r="4568" spans="1:3">
      <c r="A4568" t="s">
        <v>13319</v>
      </c>
      <c r="B4568" t="s">
        <v>13320</v>
      </c>
      <c r="C4568" t="str">
        <f t="shared" si="71"/>
        <v>PWNgiwal</v>
      </c>
    </row>
    <row r="4569" spans="1:3">
      <c r="A4569" t="s">
        <v>13321</v>
      </c>
      <c r="B4569" t="s">
        <v>13322</v>
      </c>
      <c r="C4569" t="str">
        <f t="shared" si="71"/>
        <v>PWPeleliu</v>
      </c>
    </row>
    <row r="4570" spans="1:3">
      <c r="A4570" t="s">
        <v>13321</v>
      </c>
      <c r="B4570" t="s">
        <v>13322</v>
      </c>
      <c r="C4570" t="str">
        <f t="shared" si="71"/>
        <v>PWPeleliu</v>
      </c>
    </row>
    <row r="4571" spans="1:3">
      <c r="A4571" t="s">
        <v>13323</v>
      </c>
      <c r="B4571" t="s">
        <v>13324</v>
      </c>
      <c r="C4571" t="str">
        <f t="shared" si="71"/>
        <v>PWSonsorol</v>
      </c>
    </row>
    <row r="4572" spans="1:3">
      <c r="A4572" t="s">
        <v>13323</v>
      </c>
      <c r="B4572" t="s">
        <v>13324</v>
      </c>
      <c r="C4572" t="str">
        <f t="shared" si="71"/>
        <v>PWSonsorol</v>
      </c>
    </row>
    <row r="4573" spans="1:3">
      <c r="A4573" t="s">
        <v>13325</v>
      </c>
      <c r="B4573" t="s">
        <v>13326</v>
      </c>
      <c r="C4573" t="str">
        <f t="shared" si="71"/>
        <v>PYConcepción</v>
      </c>
    </row>
    <row r="4574" spans="1:3">
      <c r="A4574" t="s">
        <v>13327</v>
      </c>
      <c r="B4574" t="s">
        <v>13328</v>
      </c>
      <c r="C4574" t="str">
        <f t="shared" si="71"/>
        <v>PYAlto Paraná</v>
      </c>
    </row>
    <row r="4575" spans="1:3">
      <c r="A4575" t="s">
        <v>13329</v>
      </c>
      <c r="B4575" t="s">
        <v>6618</v>
      </c>
      <c r="C4575" t="str">
        <f t="shared" si="71"/>
        <v>PYCentral</v>
      </c>
    </row>
    <row r="4576" spans="1:3">
      <c r="A4576" t="s">
        <v>13330</v>
      </c>
      <c r="B4576" t="s">
        <v>13331</v>
      </c>
      <c r="C4576" t="str">
        <f t="shared" si="71"/>
        <v>PYÑeembucú</v>
      </c>
    </row>
    <row r="4577" spans="1:3">
      <c r="A4577" t="s">
        <v>13332</v>
      </c>
      <c r="B4577" t="s">
        <v>13333</v>
      </c>
      <c r="C4577" t="str">
        <f t="shared" si="71"/>
        <v>PYAmambay</v>
      </c>
    </row>
    <row r="4578" spans="1:3">
      <c r="A4578" t="s">
        <v>13334</v>
      </c>
      <c r="B4578" t="s">
        <v>13335</v>
      </c>
      <c r="C4578" t="str">
        <f t="shared" si="71"/>
        <v>PYCanindeyú</v>
      </c>
    </row>
    <row r="4579" spans="1:3">
      <c r="A4579" t="s">
        <v>13336</v>
      </c>
      <c r="B4579" t="s">
        <v>13337</v>
      </c>
      <c r="C4579" t="str">
        <f t="shared" si="71"/>
        <v>PYPresidente Hayes</v>
      </c>
    </row>
    <row r="4580" spans="1:3">
      <c r="A4580" t="s">
        <v>13338</v>
      </c>
      <c r="B4580" t="s">
        <v>13339</v>
      </c>
      <c r="C4580" t="str">
        <f t="shared" si="71"/>
        <v>PYAlto Paraguay</v>
      </c>
    </row>
    <row r="4581" spans="1:3">
      <c r="A4581" t="s">
        <v>13340</v>
      </c>
      <c r="B4581" t="s">
        <v>13341</v>
      </c>
      <c r="C4581" t="str">
        <f t="shared" si="71"/>
        <v>PYBoquerón</v>
      </c>
    </row>
    <row r="4582" spans="1:3">
      <c r="A4582" t="s">
        <v>13342</v>
      </c>
      <c r="B4582" t="s">
        <v>13343</v>
      </c>
      <c r="C4582" t="str">
        <f t="shared" si="71"/>
        <v>PYSan Pedro</v>
      </c>
    </row>
    <row r="4583" spans="1:3">
      <c r="A4583" t="s">
        <v>13344</v>
      </c>
      <c r="B4583" t="s">
        <v>13345</v>
      </c>
      <c r="C4583" t="str">
        <f t="shared" si="71"/>
        <v>PYCordillera</v>
      </c>
    </row>
    <row r="4584" spans="1:3">
      <c r="A4584" t="s">
        <v>13346</v>
      </c>
      <c r="B4584" t="s">
        <v>13347</v>
      </c>
      <c r="C4584" t="str">
        <f t="shared" si="71"/>
        <v>PYGuairá</v>
      </c>
    </row>
    <row r="4585" spans="1:3">
      <c r="A4585" t="s">
        <v>13348</v>
      </c>
      <c r="B4585" t="s">
        <v>13349</v>
      </c>
      <c r="C4585" t="str">
        <f t="shared" si="71"/>
        <v>PYCaaguazú</v>
      </c>
    </row>
    <row r="4586" spans="1:3">
      <c r="A4586" t="s">
        <v>13350</v>
      </c>
      <c r="B4586" t="s">
        <v>13351</v>
      </c>
      <c r="C4586" t="str">
        <f t="shared" si="71"/>
        <v>PYCaazapá</v>
      </c>
    </row>
    <row r="4587" spans="1:3">
      <c r="A4587" t="s">
        <v>13352</v>
      </c>
      <c r="B4587" t="s">
        <v>13353</v>
      </c>
      <c r="C4587" t="str">
        <f t="shared" si="71"/>
        <v>PYItapúa</v>
      </c>
    </row>
    <row r="4588" spans="1:3">
      <c r="A4588" t="s">
        <v>13354</v>
      </c>
      <c r="B4588" t="s">
        <v>5799</v>
      </c>
      <c r="C4588" t="str">
        <f t="shared" si="71"/>
        <v>PYMisiones</v>
      </c>
    </row>
    <row r="4589" spans="1:3">
      <c r="A4589" t="s">
        <v>13355</v>
      </c>
      <c r="B4589" t="s">
        <v>13356</v>
      </c>
      <c r="C4589" t="str">
        <f t="shared" si="71"/>
        <v>PYParaguarí</v>
      </c>
    </row>
    <row r="4590" spans="1:3">
      <c r="A4590" t="s">
        <v>13357</v>
      </c>
      <c r="B4590" t="s">
        <v>13358</v>
      </c>
      <c r="C4590" t="str">
        <f t="shared" si="71"/>
        <v>PYAsunción</v>
      </c>
    </row>
    <row r="4591" spans="1:3">
      <c r="A4591" t="s">
        <v>13359</v>
      </c>
      <c r="B4591" t="s">
        <v>13360</v>
      </c>
      <c r="C4591" t="str">
        <f t="shared" si="71"/>
        <v>QAAd Dawḩah</v>
      </c>
    </row>
    <row r="4592" spans="1:3">
      <c r="A4592" t="s">
        <v>13361</v>
      </c>
      <c r="B4592" t="s">
        <v>13362</v>
      </c>
      <c r="C4592" t="str">
        <f t="shared" si="71"/>
        <v>QAAl Khawr wa adh Dhakhīrah</v>
      </c>
    </row>
    <row r="4593" spans="1:3">
      <c r="A4593" t="s">
        <v>13363</v>
      </c>
      <c r="B4593" t="s">
        <v>13364</v>
      </c>
      <c r="C4593" t="str">
        <f t="shared" si="71"/>
        <v>QAAsh Shamāl</v>
      </c>
    </row>
    <row r="4594" spans="1:3">
      <c r="A4594" t="s">
        <v>13365</v>
      </c>
      <c r="B4594" t="s">
        <v>13366</v>
      </c>
      <c r="C4594" t="str">
        <f t="shared" si="71"/>
        <v>QAAr Rayyān</v>
      </c>
    </row>
    <row r="4595" spans="1:3">
      <c r="A4595" t="s">
        <v>13367</v>
      </c>
      <c r="B4595" t="s">
        <v>13368</v>
      </c>
      <c r="C4595" t="str">
        <f t="shared" si="71"/>
        <v>QAAsh Shīḩānīyah</v>
      </c>
    </row>
    <row r="4596" spans="1:3">
      <c r="A4596" t="s">
        <v>13369</v>
      </c>
      <c r="B4596" t="s">
        <v>13370</v>
      </c>
      <c r="C4596" t="str">
        <f t="shared" si="71"/>
        <v>QAUmm Şalāl</v>
      </c>
    </row>
    <row r="4597" spans="1:3">
      <c r="A4597" t="s">
        <v>13371</v>
      </c>
      <c r="B4597" t="s">
        <v>13372</v>
      </c>
      <c r="C4597" t="str">
        <f t="shared" si="71"/>
        <v>QAAl Wakrah</v>
      </c>
    </row>
    <row r="4598" spans="1:3">
      <c r="A4598" t="s">
        <v>13373</v>
      </c>
      <c r="B4598" t="s">
        <v>13374</v>
      </c>
      <c r="C4598" t="str">
        <f t="shared" si="71"/>
        <v>QAAz̧ Z̧a‘āyin</v>
      </c>
    </row>
    <row r="4599" spans="1:3">
      <c r="A4599" t="s">
        <v>13375</v>
      </c>
      <c r="B4599" t="s">
        <v>13376</v>
      </c>
      <c r="C4599" t="str">
        <f t="shared" si="71"/>
        <v>ROAlba</v>
      </c>
    </row>
    <row r="4600" spans="1:3">
      <c r="A4600" t="s">
        <v>13377</v>
      </c>
      <c r="B4600" t="s">
        <v>13378</v>
      </c>
      <c r="C4600" t="str">
        <f t="shared" si="71"/>
        <v>ROArgeș</v>
      </c>
    </row>
    <row r="4601" spans="1:3">
      <c r="A4601" t="s">
        <v>13379</v>
      </c>
      <c r="B4601" t="s">
        <v>13380</v>
      </c>
      <c r="C4601" t="str">
        <f t="shared" si="71"/>
        <v>ROArad</v>
      </c>
    </row>
    <row r="4602" spans="1:3">
      <c r="A4602" t="s">
        <v>13381</v>
      </c>
      <c r="B4602" t="s">
        <v>13382</v>
      </c>
      <c r="C4602" t="str">
        <f t="shared" si="71"/>
        <v>ROBacău</v>
      </c>
    </row>
    <row r="4603" spans="1:3">
      <c r="A4603" t="s">
        <v>13383</v>
      </c>
      <c r="B4603" t="s">
        <v>13384</v>
      </c>
      <c r="C4603" t="str">
        <f t="shared" si="71"/>
        <v>ROBihor</v>
      </c>
    </row>
    <row r="4604" spans="1:3">
      <c r="A4604" t="s">
        <v>13385</v>
      </c>
      <c r="B4604" t="s">
        <v>13386</v>
      </c>
      <c r="C4604" t="str">
        <f t="shared" si="71"/>
        <v>ROBistrița-Năsăud</v>
      </c>
    </row>
    <row r="4605" spans="1:3">
      <c r="A4605" t="s">
        <v>13387</v>
      </c>
      <c r="B4605" t="s">
        <v>13388</v>
      </c>
      <c r="C4605" t="str">
        <f t="shared" si="71"/>
        <v>ROBrăila</v>
      </c>
    </row>
    <row r="4606" spans="1:3">
      <c r="A4606" t="s">
        <v>13389</v>
      </c>
      <c r="B4606" t="s">
        <v>13390</v>
      </c>
      <c r="C4606" t="str">
        <f t="shared" si="71"/>
        <v>ROBotoșani</v>
      </c>
    </row>
    <row r="4607" spans="1:3">
      <c r="A4607" t="s">
        <v>13391</v>
      </c>
      <c r="B4607" t="s">
        <v>13392</v>
      </c>
      <c r="C4607" t="str">
        <f t="shared" si="71"/>
        <v>ROBrașov</v>
      </c>
    </row>
    <row r="4608" spans="1:3">
      <c r="A4608" t="s">
        <v>13393</v>
      </c>
      <c r="B4608" t="s">
        <v>13394</v>
      </c>
      <c r="C4608" t="str">
        <f t="shared" si="71"/>
        <v>ROBuzău</v>
      </c>
    </row>
    <row r="4609" spans="1:3">
      <c r="A4609" t="s">
        <v>13395</v>
      </c>
      <c r="B4609" t="s">
        <v>13396</v>
      </c>
      <c r="C4609" t="str">
        <f t="shared" si="71"/>
        <v>ROCluj</v>
      </c>
    </row>
    <row r="4610" spans="1:3">
      <c r="A4610" t="s">
        <v>13397</v>
      </c>
      <c r="B4610" t="s">
        <v>11489</v>
      </c>
      <c r="C4610" t="str">
        <f t="shared" si="71"/>
        <v>ROCălărași</v>
      </c>
    </row>
    <row r="4611" spans="1:3">
      <c r="A4611" t="s">
        <v>13398</v>
      </c>
      <c r="B4611" t="s">
        <v>13399</v>
      </c>
      <c r="C4611" t="str">
        <f t="shared" ref="C4611:C4674" si="72">LEFT(A4611,2)&amp;B4611</f>
        <v>ROCaraș-Severin</v>
      </c>
    </row>
    <row r="4612" spans="1:3">
      <c r="A4612" t="s">
        <v>13400</v>
      </c>
      <c r="B4612" t="s">
        <v>13401</v>
      </c>
      <c r="C4612" t="str">
        <f t="shared" si="72"/>
        <v>ROConstanța</v>
      </c>
    </row>
    <row r="4613" spans="1:3">
      <c r="A4613" t="s">
        <v>13402</v>
      </c>
      <c r="B4613" t="s">
        <v>13403</v>
      </c>
      <c r="C4613" t="str">
        <f t="shared" si="72"/>
        <v>ROCovasna</v>
      </c>
    </row>
    <row r="4614" spans="1:3">
      <c r="A4614" t="s">
        <v>13404</v>
      </c>
      <c r="B4614" t="s">
        <v>13405</v>
      </c>
      <c r="C4614" t="str">
        <f t="shared" si="72"/>
        <v>RODâmbovița</v>
      </c>
    </row>
    <row r="4615" spans="1:3">
      <c r="A4615" t="s">
        <v>13406</v>
      </c>
      <c r="B4615" t="s">
        <v>13407</v>
      </c>
      <c r="C4615" t="str">
        <f t="shared" si="72"/>
        <v>RODolj</v>
      </c>
    </row>
    <row r="4616" spans="1:3">
      <c r="A4616" t="s">
        <v>13408</v>
      </c>
      <c r="B4616" t="s">
        <v>13409</v>
      </c>
      <c r="C4616" t="str">
        <f t="shared" si="72"/>
        <v>ROGorj</v>
      </c>
    </row>
    <row r="4617" spans="1:3">
      <c r="A4617" t="s">
        <v>13410</v>
      </c>
      <c r="B4617" t="s">
        <v>13411</v>
      </c>
      <c r="C4617" t="str">
        <f t="shared" si="72"/>
        <v>ROGalați</v>
      </c>
    </row>
    <row r="4618" spans="1:3">
      <c r="A4618" t="s">
        <v>13412</v>
      </c>
      <c r="B4618" t="s">
        <v>13413</v>
      </c>
      <c r="C4618" t="str">
        <f t="shared" si="72"/>
        <v>ROGiurgiu</v>
      </c>
    </row>
    <row r="4619" spans="1:3">
      <c r="A4619" t="s">
        <v>13414</v>
      </c>
      <c r="B4619" t="s">
        <v>13415</v>
      </c>
      <c r="C4619" t="str">
        <f t="shared" si="72"/>
        <v>ROHunedoara</v>
      </c>
    </row>
    <row r="4620" spans="1:3">
      <c r="A4620" t="s">
        <v>13416</v>
      </c>
      <c r="B4620" t="s">
        <v>13417</v>
      </c>
      <c r="C4620" t="str">
        <f t="shared" si="72"/>
        <v>ROHarghita</v>
      </c>
    </row>
    <row r="4621" spans="1:3">
      <c r="A4621" t="s">
        <v>13418</v>
      </c>
      <c r="B4621" t="s">
        <v>13419</v>
      </c>
      <c r="C4621" t="str">
        <f t="shared" si="72"/>
        <v>ROIlfov</v>
      </c>
    </row>
    <row r="4622" spans="1:3">
      <c r="A4622" t="s">
        <v>13420</v>
      </c>
      <c r="B4622" t="s">
        <v>13421</v>
      </c>
      <c r="C4622" t="str">
        <f t="shared" si="72"/>
        <v>ROIalomița</v>
      </c>
    </row>
    <row r="4623" spans="1:3">
      <c r="A4623" t="s">
        <v>13422</v>
      </c>
      <c r="B4623" t="s">
        <v>13423</v>
      </c>
      <c r="C4623" t="str">
        <f t="shared" si="72"/>
        <v>ROIași</v>
      </c>
    </row>
    <row r="4624" spans="1:3">
      <c r="A4624" t="s">
        <v>13424</v>
      </c>
      <c r="B4624" t="s">
        <v>13425</v>
      </c>
      <c r="C4624" t="str">
        <f t="shared" si="72"/>
        <v>ROMehedinți</v>
      </c>
    </row>
    <row r="4625" spans="1:3">
      <c r="A4625" t="s">
        <v>13426</v>
      </c>
      <c r="B4625" t="s">
        <v>13427</v>
      </c>
      <c r="C4625" t="str">
        <f t="shared" si="72"/>
        <v>ROMaramureș</v>
      </c>
    </row>
    <row r="4626" spans="1:3">
      <c r="A4626" t="s">
        <v>13428</v>
      </c>
      <c r="B4626" t="s">
        <v>13429</v>
      </c>
      <c r="C4626" t="str">
        <f t="shared" si="72"/>
        <v>ROMureș</v>
      </c>
    </row>
    <row r="4627" spans="1:3">
      <c r="A4627" t="s">
        <v>13430</v>
      </c>
      <c r="B4627" t="s">
        <v>13431</v>
      </c>
      <c r="C4627" t="str">
        <f t="shared" si="72"/>
        <v>RONeamț</v>
      </c>
    </row>
    <row r="4628" spans="1:3">
      <c r="A4628" t="s">
        <v>13432</v>
      </c>
      <c r="B4628" t="s">
        <v>13433</v>
      </c>
      <c r="C4628" t="str">
        <f t="shared" si="72"/>
        <v>ROOlt</v>
      </c>
    </row>
    <row r="4629" spans="1:3">
      <c r="A4629" t="s">
        <v>13434</v>
      </c>
      <c r="B4629" t="s">
        <v>13435</v>
      </c>
      <c r="C4629" t="str">
        <f t="shared" si="72"/>
        <v>ROPrahova</v>
      </c>
    </row>
    <row r="4630" spans="1:3">
      <c r="A4630" t="s">
        <v>13436</v>
      </c>
      <c r="B4630" t="s">
        <v>13437</v>
      </c>
      <c r="C4630" t="str">
        <f t="shared" si="72"/>
        <v>ROSibiu</v>
      </c>
    </row>
    <row r="4631" spans="1:3">
      <c r="A4631" t="s">
        <v>13438</v>
      </c>
      <c r="B4631" t="s">
        <v>13439</v>
      </c>
      <c r="C4631" t="str">
        <f t="shared" si="72"/>
        <v>ROSălaj</v>
      </c>
    </row>
    <row r="4632" spans="1:3">
      <c r="A4632" t="s">
        <v>13440</v>
      </c>
      <c r="B4632" t="s">
        <v>13441</v>
      </c>
      <c r="C4632" t="str">
        <f t="shared" si="72"/>
        <v>ROSatu Mare</v>
      </c>
    </row>
    <row r="4633" spans="1:3">
      <c r="A4633" t="s">
        <v>13442</v>
      </c>
      <c r="B4633" t="s">
        <v>13443</v>
      </c>
      <c r="C4633" t="str">
        <f t="shared" si="72"/>
        <v>ROSuceava</v>
      </c>
    </row>
    <row r="4634" spans="1:3">
      <c r="A4634" t="s">
        <v>13444</v>
      </c>
      <c r="B4634" t="s">
        <v>13445</v>
      </c>
      <c r="C4634" t="str">
        <f t="shared" si="72"/>
        <v>ROTulcea</v>
      </c>
    </row>
    <row r="4635" spans="1:3">
      <c r="A4635" t="s">
        <v>13446</v>
      </c>
      <c r="B4635" t="s">
        <v>13447</v>
      </c>
      <c r="C4635" t="str">
        <f t="shared" si="72"/>
        <v>ROTimiș</v>
      </c>
    </row>
    <row r="4636" spans="1:3">
      <c r="A4636" t="s">
        <v>13448</v>
      </c>
      <c r="B4636" t="s">
        <v>13449</v>
      </c>
      <c r="C4636" t="str">
        <f t="shared" si="72"/>
        <v>ROTeleorman</v>
      </c>
    </row>
    <row r="4637" spans="1:3">
      <c r="A4637" t="s">
        <v>13450</v>
      </c>
      <c r="B4637" t="s">
        <v>13451</v>
      </c>
      <c r="C4637" t="str">
        <f t="shared" si="72"/>
        <v>ROVâlcea</v>
      </c>
    </row>
    <row r="4638" spans="1:3">
      <c r="A4638" t="s">
        <v>13452</v>
      </c>
      <c r="B4638" t="s">
        <v>13453</v>
      </c>
      <c r="C4638" t="str">
        <f t="shared" si="72"/>
        <v>ROVrancea</v>
      </c>
    </row>
    <row r="4639" spans="1:3">
      <c r="A4639" t="s">
        <v>13454</v>
      </c>
      <c r="B4639" t="s">
        <v>13455</v>
      </c>
      <c r="C4639" t="str">
        <f t="shared" si="72"/>
        <v>ROVaslui</v>
      </c>
    </row>
    <row r="4640" spans="1:3">
      <c r="A4640" t="s">
        <v>13456</v>
      </c>
      <c r="B4640" t="s">
        <v>13457</v>
      </c>
      <c r="C4640" t="str">
        <f t="shared" si="72"/>
        <v>ROBucurești</v>
      </c>
    </row>
    <row r="4641" spans="1:3">
      <c r="A4641" t="s">
        <v>13458</v>
      </c>
      <c r="B4641" t="s">
        <v>13459</v>
      </c>
      <c r="C4641" t="str">
        <f t="shared" si="72"/>
        <v>RSKosovo-Metohija</v>
      </c>
    </row>
    <row r="4642" spans="1:3">
      <c r="A4642" t="s">
        <v>13460</v>
      </c>
      <c r="B4642" t="s">
        <v>13461</v>
      </c>
      <c r="C4642" t="str">
        <f t="shared" si="72"/>
        <v>RSKosovski okrug</v>
      </c>
    </row>
    <row r="4643" spans="1:3">
      <c r="A4643" t="s">
        <v>13462</v>
      </c>
      <c r="B4643" t="s">
        <v>13463</v>
      </c>
      <c r="C4643" t="str">
        <f t="shared" si="72"/>
        <v>RSPećki okrug</v>
      </c>
    </row>
    <row r="4644" spans="1:3">
      <c r="A4644" t="s">
        <v>13464</v>
      </c>
      <c r="B4644" t="s">
        <v>13465</v>
      </c>
      <c r="C4644" t="str">
        <f t="shared" si="72"/>
        <v>RSPrizrenski okrug</v>
      </c>
    </row>
    <row r="4645" spans="1:3">
      <c r="A4645" t="s">
        <v>13466</v>
      </c>
      <c r="B4645" t="s">
        <v>13467</v>
      </c>
      <c r="C4645" t="str">
        <f t="shared" si="72"/>
        <v>RSKosovsko-Mitrovački okrug</v>
      </c>
    </row>
    <row r="4646" spans="1:3">
      <c r="A4646" t="s">
        <v>13468</v>
      </c>
      <c r="B4646" t="s">
        <v>13469</v>
      </c>
      <c r="C4646" t="str">
        <f t="shared" si="72"/>
        <v>RSKosovsko-Pomoravski okrug</v>
      </c>
    </row>
    <row r="4647" spans="1:3">
      <c r="A4647" t="s">
        <v>13470</v>
      </c>
      <c r="B4647" t="s">
        <v>13471</v>
      </c>
      <c r="C4647" t="str">
        <f t="shared" si="72"/>
        <v>RSVojvodina</v>
      </c>
    </row>
    <row r="4648" spans="1:3">
      <c r="A4648" t="s">
        <v>13472</v>
      </c>
      <c r="B4648" t="s">
        <v>13473</v>
      </c>
      <c r="C4648" t="str">
        <f t="shared" si="72"/>
        <v>RSSevernobački okrug</v>
      </c>
    </row>
    <row r="4649" spans="1:3">
      <c r="A4649" t="s">
        <v>13474</v>
      </c>
      <c r="B4649" t="s">
        <v>13475</v>
      </c>
      <c r="C4649" t="str">
        <f t="shared" si="72"/>
        <v>RSSrednjebanatski okrug</v>
      </c>
    </row>
    <row r="4650" spans="1:3">
      <c r="A4650" t="s">
        <v>13476</v>
      </c>
      <c r="B4650" t="s">
        <v>13477</v>
      </c>
      <c r="C4650" t="str">
        <f t="shared" si="72"/>
        <v>RSSevernobanatski okrug</v>
      </c>
    </row>
    <row r="4651" spans="1:3">
      <c r="A4651" t="s">
        <v>13478</v>
      </c>
      <c r="B4651" t="s">
        <v>13479</v>
      </c>
      <c r="C4651" t="str">
        <f t="shared" si="72"/>
        <v>RSJužnobanatski okrug</v>
      </c>
    </row>
    <row r="4652" spans="1:3">
      <c r="A4652" t="s">
        <v>13480</v>
      </c>
      <c r="B4652" t="s">
        <v>13481</v>
      </c>
      <c r="C4652" t="str">
        <f t="shared" si="72"/>
        <v>RSZapadnobački okrug</v>
      </c>
    </row>
    <row r="4653" spans="1:3">
      <c r="A4653" t="s">
        <v>13482</v>
      </c>
      <c r="B4653" t="s">
        <v>13483</v>
      </c>
      <c r="C4653" t="str">
        <f t="shared" si="72"/>
        <v>RSJužnobački okrug</v>
      </c>
    </row>
    <row r="4654" spans="1:3">
      <c r="A4654" t="s">
        <v>13484</v>
      </c>
      <c r="B4654" t="s">
        <v>13485</v>
      </c>
      <c r="C4654" t="str">
        <f t="shared" si="72"/>
        <v>RSSremski okrug</v>
      </c>
    </row>
    <row r="4655" spans="1:3">
      <c r="A4655" t="s">
        <v>13486</v>
      </c>
      <c r="B4655" t="s">
        <v>13487</v>
      </c>
      <c r="C4655" t="str">
        <f t="shared" si="72"/>
        <v>RSBeograd</v>
      </c>
    </row>
    <row r="4656" spans="1:3">
      <c r="A4656" t="s">
        <v>13488</v>
      </c>
      <c r="B4656" t="s">
        <v>13489</v>
      </c>
      <c r="C4656" t="str">
        <f t="shared" si="72"/>
        <v>RSMačvanski okrug</v>
      </c>
    </row>
    <row r="4657" spans="1:3">
      <c r="A4657" t="s">
        <v>13490</v>
      </c>
      <c r="B4657" t="s">
        <v>13491</v>
      </c>
      <c r="C4657" t="str">
        <f t="shared" si="72"/>
        <v>RSKolubarski okrug</v>
      </c>
    </row>
    <row r="4658" spans="1:3">
      <c r="A4658" t="s">
        <v>13492</v>
      </c>
      <c r="B4658" t="s">
        <v>13493</v>
      </c>
      <c r="C4658" t="str">
        <f t="shared" si="72"/>
        <v>RSPodunavski okrug</v>
      </c>
    </row>
    <row r="4659" spans="1:3">
      <c r="A4659" t="s">
        <v>13494</v>
      </c>
      <c r="B4659" t="s">
        <v>13495</v>
      </c>
      <c r="C4659" t="str">
        <f t="shared" si="72"/>
        <v>RSBraničevski okrug</v>
      </c>
    </row>
    <row r="4660" spans="1:3">
      <c r="A4660" t="s">
        <v>13496</v>
      </c>
      <c r="B4660" t="s">
        <v>13497</v>
      </c>
      <c r="C4660" t="str">
        <f t="shared" si="72"/>
        <v>RSŠumadijski okrug</v>
      </c>
    </row>
    <row r="4661" spans="1:3">
      <c r="A4661" t="s">
        <v>13498</v>
      </c>
      <c r="B4661" t="s">
        <v>13499</v>
      </c>
      <c r="C4661" t="str">
        <f t="shared" si="72"/>
        <v>RSPomoravski okrug</v>
      </c>
    </row>
    <row r="4662" spans="1:3">
      <c r="A4662" t="s">
        <v>13500</v>
      </c>
      <c r="B4662" t="s">
        <v>13501</v>
      </c>
      <c r="C4662" t="str">
        <f t="shared" si="72"/>
        <v>RSBorski okrug</v>
      </c>
    </row>
    <row r="4663" spans="1:3">
      <c r="A4663" t="s">
        <v>13502</v>
      </c>
      <c r="B4663" t="s">
        <v>13503</v>
      </c>
      <c r="C4663" t="str">
        <f t="shared" si="72"/>
        <v>RSZaječarski okrug</v>
      </c>
    </row>
    <row r="4664" spans="1:3">
      <c r="A4664" t="s">
        <v>13504</v>
      </c>
      <c r="B4664" t="s">
        <v>13505</v>
      </c>
      <c r="C4664" t="str">
        <f t="shared" si="72"/>
        <v>RSZlatiborski okrug</v>
      </c>
    </row>
    <row r="4665" spans="1:3">
      <c r="A4665" t="s">
        <v>13506</v>
      </c>
      <c r="B4665" t="s">
        <v>13507</v>
      </c>
      <c r="C4665" t="str">
        <f t="shared" si="72"/>
        <v>RSMoravički okrug</v>
      </c>
    </row>
    <row r="4666" spans="1:3">
      <c r="A4666" t="s">
        <v>13508</v>
      </c>
      <c r="B4666" t="s">
        <v>13509</v>
      </c>
      <c r="C4666" t="str">
        <f t="shared" si="72"/>
        <v>RSRaški okrug</v>
      </c>
    </row>
    <row r="4667" spans="1:3">
      <c r="A4667" t="s">
        <v>13510</v>
      </c>
      <c r="B4667" t="s">
        <v>13511</v>
      </c>
      <c r="C4667" t="str">
        <f t="shared" si="72"/>
        <v>RSRasinski okrug</v>
      </c>
    </row>
    <row r="4668" spans="1:3">
      <c r="A4668" t="s">
        <v>13512</v>
      </c>
      <c r="B4668" t="s">
        <v>13513</v>
      </c>
      <c r="C4668" t="str">
        <f t="shared" si="72"/>
        <v>RSNišavski okrug</v>
      </c>
    </row>
    <row r="4669" spans="1:3">
      <c r="A4669" t="s">
        <v>13514</v>
      </c>
      <c r="B4669" t="s">
        <v>13515</v>
      </c>
      <c r="C4669" t="str">
        <f t="shared" si="72"/>
        <v>RSToplički okrug</v>
      </c>
    </row>
    <row r="4670" spans="1:3">
      <c r="A4670" t="s">
        <v>13516</v>
      </c>
      <c r="B4670" t="s">
        <v>13517</v>
      </c>
      <c r="C4670" t="str">
        <f t="shared" si="72"/>
        <v>RSPirotski okrug</v>
      </c>
    </row>
    <row r="4671" spans="1:3">
      <c r="A4671" t="s">
        <v>13518</v>
      </c>
      <c r="B4671" t="s">
        <v>13519</v>
      </c>
      <c r="C4671" t="str">
        <f t="shared" si="72"/>
        <v>RSJablanički okrug</v>
      </c>
    </row>
    <row r="4672" spans="1:3">
      <c r="A4672" t="s">
        <v>13520</v>
      </c>
      <c r="B4672" t="s">
        <v>13521</v>
      </c>
      <c r="C4672" t="str">
        <f t="shared" si="72"/>
        <v>RSPčinjski okrug</v>
      </c>
    </row>
    <row r="4673" spans="1:3">
      <c r="A4673" t="s">
        <v>13522</v>
      </c>
      <c r="B4673" t="s">
        <v>13523</v>
      </c>
      <c r="C4673" t="str">
        <f t="shared" si="72"/>
        <v>RUAmurskaya oblast'</v>
      </c>
    </row>
    <row r="4674" spans="1:3">
      <c r="A4674" t="s">
        <v>13522</v>
      </c>
      <c r="B4674" t="s">
        <v>13524</v>
      </c>
      <c r="C4674" t="str">
        <f t="shared" si="72"/>
        <v>RUAmurskaja oblast'</v>
      </c>
    </row>
    <row r="4675" spans="1:3">
      <c r="A4675" t="s">
        <v>13525</v>
      </c>
      <c r="B4675" t="s">
        <v>13526</v>
      </c>
      <c r="C4675" t="str">
        <f t="shared" ref="C4675:C4738" si="73">LEFT(A4675,2)&amp;B4675</f>
        <v>RUArkhangel'skaya oblast'</v>
      </c>
    </row>
    <row r="4676" spans="1:3">
      <c r="A4676" t="s">
        <v>13525</v>
      </c>
      <c r="B4676" t="s">
        <v>13527</v>
      </c>
      <c r="C4676" t="str">
        <f t="shared" si="73"/>
        <v>RUArhangel'skaja oblast'</v>
      </c>
    </row>
    <row r="4677" spans="1:3">
      <c r="A4677" t="s">
        <v>13528</v>
      </c>
      <c r="B4677" t="s">
        <v>13529</v>
      </c>
      <c r="C4677" t="str">
        <f t="shared" si="73"/>
        <v>RUAstrakhanskaya oblast'</v>
      </c>
    </row>
    <row r="4678" spans="1:3">
      <c r="A4678" t="s">
        <v>13528</v>
      </c>
      <c r="B4678" t="s">
        <v>13530</v>
      </c>
      <c r="C4678" t="str">
        <f t="shared" si="73"/>
        <v>RUAstrahanskaja oblast'</v>
      </c>
    </row>
    <row r="4679" spans="1:3">
      <c r="A4679" t="s">
        <v>13531</v>
      </c>
      <c r="B4679" t="s">
        <v>13532</v>
      </c>
      <c r="C4679" t="str">
        <f t="shared" si="73"/>
        <v>RUBelgorodskaya oblast'</v>
      </c>
    </row>
    <row r="4680" spans="1:3">
      <c r="A4680" t="s">
        <v>13531</v>
      </c>
      <c r="B4680" t="s">
        <v>13533</v>
      </c>
      <c r="C4680" t="str">
        <f t="shared" si="73"/>
        <v>RUBelgorodskaja oblast'</v>
      </c>
    </row>
    <row r="4681" spans="1:3">
      <c r="A4681" t="s">
        <v>13534</v>
      </c>
      <c r="B4681" t="s">
        <v>1940</v>
      </c>
      <c r="C4681" t="str">
        <f t="shared" si="73"/>
        <v>RUBryanskaya oblast'</v>
      </c>
    </row>
    <row r="4682" spans="1:3">
      <c r="A4682" t="s">
        <v>13534</v>
      </c>
      <c r="B4682" t="s">
        <v>13535</v>
      </c>
      <c r="C4682" t="str">
        <f t="shared" si="73"/>
        <v>RUBrjanskaja oblast'</v>
      </c>
    </row>
    <row r="4683" spans="1:3">
      <c r="A4683" t="s">
        <v>13536</v>
      </c>
      <c r="B4683" t="s">
        <v>13537</v>
      </c>
      <c r="C4683" t="str">
        <f t="shared" si="73"/>
        <v>RUČeljabinskaja oblast'</v>
      </c>
    </row>
    <row r="4684" spans="1:3">
      <c r="A4684" t="s">
        <v>13536</v>
      </c>
      <c r="B4684" t="s">
        <v>1425</v>
      </c>
      <c r="C4684" t="str">
        <f t="shared" si="73"/>
        <v>RUChelyabinskaya oblast'</v>
      </c>
    </row>
    <row r="4685" spans="1:3">
      <c r="A4685" t="s">
        <v>13538</v>
      </c>
      <c r="B4685" t="s">
        <v>13539</v>
      </c>
      <c r="C4685" t="str">
        <f t="shared" si="73"/>
        <v>RUIrkutskaya oblast'</v>
      </c>
    </row>
    <row r="4686" spans="1:3">
      <c r="A4686" t="s">
        <v>13538</v>
      </c>
      <c r="B4686" t="s">
        <v>13540</v>
      </c>
      <c r="C4686" t="str">
        <f t="shared" si="73"/>
        <v>RUIrkutskaja oblast'</v>
      </c>
    </row>
    <row r="4687" spans="1:3">
      <c r="A4687" t="s">
        <v>13541</v>
      </c>
      <c r="B4687" t="s">
        <v>13542</v>
      </c>
      <c r="C4687" t="str">
        <f t="shared" si="73"/>
        <v>RUIvanovskaya oblast'</v>
      </c>
    </row>
    <row r="4688" spans="1:3">
      <c r="A4688" t="s">
        <v>13541</v>
      </c>
      <c r="B4688" t="s">
        <v>13543</v>
      </c>
      <c r="C4688" t="str">
        <f t="shared" si="73"/>
        <v>RUIvanovskaja oblast'</v>
      </c>
    </row>
    <row r="4689" spans="1:3">
      <c r="A4689" t="s">
        <v>13544</v>
      </c>
      <c r="B4689" t="s">
        <v>13545</v>
      </c>
      <c r="C4689" t="str">
        <f t="shared" si="73"/>
        <v>RUKemerovskaya oblast'</v>
      </c>
    </row>
    <row r="4690" spans="1:3">
      <c r="A4690" t="s">
        <v>13544</v>
      </c>
      <c r="B4690" t="s">
        <v>13546</v>
      </c>
      <c r="C4690" t="str">
        <f t="shared" si="73"/>
        <v>RUKemerovskaja oblast'</v>
      </c>
    </row>
    <row r="4691" spans="1:3">
      <c r="A4691" t="s">
        <v>13547</v>
      </c>
      <c r="B4691" t="s">
        <v>13548</v>
      </c>
      <c r="C4691" t="str">
        <f t="shared" si="73"/>
        <v>RUKaliningradskaya oblast'</v>
      </c>
    </row>
    <row r="4692" spans="1:3">
      <c r="A4692" t="s">
        <v>13547</v>
      </c>
      <c r="B4692" t="s">
        <v>13549</v>
      </c>
      <c r="C4692" t="str">
        <f t="shared" si="73"/>
        <v>RUKaliningradskaja oblast'</v>
      </c>
    </row>
    <row r="4693" spans="1:3">
      <c r="A4693" t="s">
        <v>13550</v>
      </c>
      <c r="B4693" t="s">
        <v>13551</v>
      </c>
      <c r="C4693" t="str">
        <f t="shared" si="73"/>
        <v>RUKurganskaja oblast'</v>
      </c>
    </row>
    <row r="4694" spans="1:3">
      <c r="A4694" t="s">
        <v>13550</v>
      </c>
      <c r="B4694" t="s">
        <v>13552</v>
      </c>
      <c r="C4694" t="str">
        <f t="shared" si="73"/>
        <v>RUKurganskaya oblast'</v>
      </c>
    </row>
    <row r="4695" spans="1:3">
      <c r="A4695" t="s">
        <v>13553</v>
      </c>
      <c r="B4695" t="s">
        <v>13554</v>
      </c>
      <c r="C4695" t="str">
        <f t="shared" si="73"/>
        <v>RUKirovskaja oblast'</v>
      </c>
    </row>
    <row r="4696" spans="1:3">
      <c r="A4696" t="s">
        <v>13553</v>
      </c>
      <c r="B4696" t="s">
        <v>13555</v>
      </c>
      <c r="C4696" t="str">
        <f t="shared" si="73"/>
        <v>RUKirovskaya oblast'</v>
      </c>
    </row>
    <row r="4697" spans="1:3">
      <c r="A4697" t="s">
        <v>13556</v>
      </c>
      <c r="B4697" t="s">
        <v>13557</v>
      </c>
      <c r="C4697" t="str">
        <f t="shared" si="73"/>
        <v>RUKalužskaja oblast'</v>
      </c>
    </row>
    <row r="4698" spans="1:3">
      <c r="A4698" t="s">
        <v>13556</v>
      </c>
      <c r="B4698" t="s">
        <v>13558</v>
      </c>
      <c r="C4698" t="str">
        <f t="shared" si="73"/>
        <v>RUKaluzhskaya oblast'</v>
      </c>
    </row>
    <row r="4699" spans="1:3">
      <c r="A4699" t="s">
        <v>13559</v>
      </c>
      <c r="B4699" t="s">
        <v>1922</v>
      </c>
      <c r="C4699" t="str">
        <f t="shared" si="73"/>
        <v>RUKostromskaya oblast'</v>
      </c>
    </row>
    <row r="4700" spans="1:3">
      <c r="A4700" t="s">
        <v>13559</v>
      </c>
      <c r="B4700" t="s">
        <v>13560</v>
      </c>
      <c r="C4700" t="str">
        <f t="shared" si="73"/>
        <v>RUKostromskaja oblast'</v>
      </c>
    </row>
    <row r="4701" spans="1:3">
      <c r="A4701" t="s">
        <v>13561</v>
      </c>
      <c r="B4701" t="s">
        <v>13562</v>
      </c>
      <c r="C4701" t="str">
        <f t="shared" si="73"/>
        <v>RUKurskaja oblast'</v>
      </c>
    </row>
    <row r="4702" spans="1:3">
      <c r="A4702" t="s">
        <v>13561</v>
      </c>
      <c r="B4702" t="s">
        <v>13563</v>
      </c>
      <c r="C4702" t="str">
        <f t="shared" si="73"/>
        <v>RUKurskaya oblast'</v>
      </c>
    </row>
    <row r="4703" spans="1:3">
      <c r="A4703" t="s">
        <v>13564</v>
      </c>
      <c r="B4703" t="s">
        <v>13565</v>
      </c>
      <c r="C4703" t="str">
        <f t="shared" si="73"/>
        <v>RULeningradskaja oblast'</v>
      </c>
    </row>
    <row r="4704" spans="1:3">
      <c r="A4704" t="s">
        <v>13564</v>
      </c>
      <c r="B4704" t="s">
        <v>13566</v>
      </c>
      <c r="C4704" t="str">
        <f t="shared" si="73"/>
        <v>RULeningradskaya oblast'</v>
      </c>
    </row>
    <row r="4705" spans="1:3">
      <c r="A4705" t="s">
        <v>13567</v>
      </c>
      <c r="B4705" t="s">
        <v>13568</v>
      </c>
      <c r="C4705" t="str">
        <f t="shared" si="73"/>
        <v>RULipeckaja oblast'</v>
      </c>
    </row>
    <row r="4706" spans="1:3">
      <c r="A4706" t="s">
        <v>13567</v>
      </c>
      <c r="B4706" t="s">
        <v>13569</v>
      </c>
      <c r="C4706" t="str">
        <f t="shared" si="73"/>
        <v>RULipetskaya oblast'</v>
      </c>
    </row>
    <row r="4707" spans="1:3">
      <c r="A4707" t="s">
        <v>13570</v>
      </c>
      <c r="B4707" t="s">
        <v>13571</v>
      </c>
      <c r="C4707" t="str">
        <f t="shared" si="73"/>
        <v>RUMagadanskaya oblast'</v>
      </c>
    </row>
    <row r="4708" spans="1:3">
      <c r="A4708" t="s">
        <v>13570</v>
      </c>
      <c r="B4708" t="s">
        <v>13572</v>
      </c>
      <c r="C4708" t="str">
        <f t="shared" si="73"/>
        <v>RUMagadanskaja oblast'</v>
      </c>
    </row>
    <row r="4709" spans="1:3">
      <c r="A4709" t="s">
        <v>13573</v>
      </c>
      <c r="B4709" t="s">
        <v>13574</v>
      </c>
      <c r="C4709" t="str">
        <f t="shared" si="73"/>
        <v>RUMoskovskaya oblast'</v>
      </c>
    </row>
    <row r="4710" spans="1:3">
      <c r="A4710" t="s">
        <v>13573</v>
      </c>
      <c r="B4710" t="s">
        <v>1570</v>
      </c>
      <c r="C4710" t="str">
        <f t="shared" si="73"/>
        <v>RUMoskovskaja oblast'</v>
      </c>
    </row>
    <row r="4711" spans="1:3">
      <c r="A4711" t="s">
        <v>13575</v>
      </c>
      <c r="B4711" t="s">
        <v>13576</v>
      </c>
      <c r="C4711" t="str">
        <f t="shared" si="73"/>
        <v>RUMurmanskaya oblast'</v>
      </c>
    </row>
    <row r="4712" spans="1:3">
      <c r="A4712" t="s">
        <v>13575</v>
      </c>
      <c r="B4712" t="s">
        <v>13577</v>
      </c>
      <c r="C4712" t="str">
        <f t="shared" si="73"/>
        <v>RUMurmanskaja oblast'</v>
      </c>
    </row>
    <row r="4713" spans="1:3">
      <c r="A4713" t="s">
        <v>13578</v>
      </c>
      <c r="B4713" t="s">
        <v>13579</v>
      </c>
      <c r="C4713" t="str">
        <f t="shared" si="73"/>
        <v>RUNovgorodskaja oblast'</v>
      </c>
    </row>
    <row r="4714" spans="1:3">
      <c r="A4714" t="s">
        <v>13578</v>
      </c>
      <c r="B4714" t="s">
        <v>13580</v>
      </c>
      <c r="C4714" t="str">
        <f t="shared" si="73"/>
        <v>RUNovgorodskaya oblast'</v>
      </c>
    </row>
    <row r="4715" spans="1:3">
      <c r="A4715" t="s">
        <v>13581</v>
      </c>
      <c r="B4715" t="s">
        <v>13582</v>
      </c>
      <c r="C4715" t="str">
        <f t="shared" si="73"/>
        <v>RUNižegorodskaja oblast'</v>
      </c>
    </row>
    <row r="4716" spans="1:3">
      <c r="A4716" t="s">
        <v>13581</v>
      </c>
      <c r="B4716" t="s">
        <v>13583</v>
      </c>
      <c r="C4716" t="str">
        <f t="shared" si="73"/>
        <v>RUNizhegorodskaya oblast'</v>
      </c>
    </row>
    <row r="4717" spans="1:3">
      <c r="A4717" t="s">
        <v>13584</v>
      </c>
      <c r="B4717" t="s">
        <v>1334</v>
      </c>
      <c r="C4717" t="str">
        <f t="shared" si="73"/>
        <v>RUNovosibirskaya oblast'</v>
      </c>
    </row>
    <row r="4718" spans="1:3">
      <c r="A4718" t="s">
        <v>13584</v>
      </c>
      <c r="B4718" t="s">
        <v>13585</v>
      </c>
      <c r="C4718" t="str">
        <f t="shared" si="73"/>
        <v>RUNovosibirskaja oblast'</v>
      </c>
    </row>
    <row r="4719" spans="1:3">
      <c r="A4719" t="s">
        <v>13586</v>
      </c>
      <c r="B4719" t="s">
        <v>13587</v>
      </c>
      <c r="C4719" t="str">
        <f t="shared" si="73"/>
        <v>RUOmskaya oblast'</v>
      </c>
    </row>
    <row r="4720" spans="1:3">
      <c r="A4720" t="s">
        <v>13586</v>
      </c>
      <c r="B4720" t="s">
        <v>13588</v>
      </c>
      <c r="C4720" t="str">
        <f t="shared" si="73"/>
        <v>RUOmskaja oblast'</v>
      </c>
    </row>
    <row r="4721" spans="1:3">
      <c r="A4721" t="s">
        <v>13589</v>
      </c>
      <c r="B4721" t="s">
        <v>13590</v>
      </c>
      <c r="C4721" t="str">
        <f t="shared" si="73"/>
        <v>RUOrenburgskaja oblast'</v>
      </c>
    </row>
    <row r="4722" spans="1:3">
      <c r="A4722" t="s">
        <v>13589</v>
      </c>
      <c r="B4722" t="s">
        <v>13591</v>
      </c>
      <c r="C4722" t="str">
        <f t="shared" si="73"/>
        <v>RUOrenburgskaya oblast'</v>
      </c>
    </row>
    <row r="4723" spans="1:3">
      <c r="A4723" t="s">
        <v>13592</v>
      </c>
      <c r="B4723" t="s">
        <v>13593</v>
      </c>
      <c r="C4723" t="str">
        <f t="shared" si="73"/>
        <v>RUOrlovskaja oblast'</v>
      </c>
    </row>
    <row r="4724" spans="1:3">
      <c r="A4724" t="s">
        <v>13592</v>
      </c>
      <c r="B4724" t="s">
        <v>13594</v>
      </c>
      <c r="C4724" t="str">
        <f t="shared" si="73"/>
        <v>RUOrlovskaya oblast'</v>
      </c>
    </row>
    <row r="4725" spans="1:3">
      <c r="A4725" t="s">
        <v>13595</v>
      </c>
      <c r="B4725" t="s">
        <v>13596</v>
      </c>
      <c r="C4725" t="str">
        <f t="shared" si="73"/>
        <v>RUPenzenskaya oblast'</v>
      </c>
    </row>
    <row r="4726" spans="1:3">
      <c r="A4726" t="s">
        <v>13595</v>
      </c>
      <c r="B4726" t="s">
        <v>13597</v>
      </c>
      <c r="C4726" t="str">
        <f t="shared" si="73"/>
        <v>RUPenzenskaja oblast'</v>
      </c>
    </row>
    <row r="4727" spans="1:3">
      <c r="A4727" t="s">
        <v>13598</v>
      </c>
      <c r="B4727" t="s">
        <v>13599</v>
      </c>
      <c r="C4727" t="str">
        <f t="shared" si="73"/>
        <v>RUPskovskaya oblast'</v>
      </c>
    </row>
    <row r="4728" spans="1:3">
      <c r="A4728" t="s">
        <v>13598</v>
      </c>
      <c r="B4728" t="s">
        <v>13600</v>
      </c>
      <c r="C4728" t="str">
        <f t="shared" si="73"/>
        <v>RUPskovskaja oblast'</v>
      </c>
    </row>
    <row r="4729" spans="1:3">
      <c r="A4729" t="s">
        <v>13601</v>
      </c>
      <c r="B4729" t="s">
        <v>13602</v>
      </c>
      <c r="C4729" t="str">
        <f t="shared" si="73"/>
        <v>RURostovskaya oblast'</v>
      </c>
    </row>
    <row r="4730" spans="1:3">
      <c r="A4730" t="s">
        <v>13601</v>
      </c>
      <c r="B4730" t="s">
        <v>13603</v>
      </c>
      <c r="C4730" t="str">
        <f t="shared" si="73"/>
        <v>RURostovskaja oblast'</v>
      </c>
    </row>
    <row r="4731" spans="1:3">
      <c r="A4731" t="s">
        <v>13604</v>
      </c>
      <c r="B4731" t="s">
        <v>13605</v>
      </c>
      <c r="C4731" t="str">
        <f t="shared" si="73"/>
        <v>RURjazanskaja oblast'</v>
      </c>
    </row>
    <row r="4732" spans="1:3">
      <c r="A4732" t="s">
        <v>13604</v>
      </c>
      <c r="B4732" t="s">
        <v>1510</v>
      </c>
      <c r="C4732" t="str">
        <f t="shared" si="73"/>
        <v>RURyazanskaya oblast'</v>
      </c>
    </row>
    <row r="4733" spans="1:3">
      <c r="A4733" t="s">
        <v>13606</v>
      </c>
      <c r="B4733" t="s">
        <v>13607</v>
      </c>
      <c r="C4733" t="str">
        <f t="shared" si="73"/>
        <v>RUSahalinskaja oblast'</v>
      </c>
    </row>
    <row r="4734" spans="1:3">
      <c r="A4734" t="s">
        <v>13606</v>
      </c>
      <c r="B4734" t="s">
        <v>13608</v>
      </c>
      <c r="C4734" t="str">
        <f t="shared" si="73"/>
        <v>RUSakhalinskaya oblast'</v>
      </c>
    </row>
    <row r="4735" spans="1:3">
      <c r="A4735" t="s">
        <v>13609</v>
      </c>
      <c r="B4735" t="s">
        <v>13610</v>
      </c>
      <c r="C4735" t="str">
        <f t="shared" si="73"/>
        <v>RUSamarskaja oblast'</v>
      </c>
    </row>
    <row r="4736" spans="1:3">
      <c r="A4736" t="s">
        <v>13609</v>
      </c>
      <c r="B4736" t="s">
        <v>13611</v>
      </c>
      <c r="C4736" t="str">
        <f t="shared" si="73"/>
        <v>RUSamarskaya oblast'</v>
      </c>
    </row>
    <row r="4737" spans="1:3">
      <c r="A4737" t="s">
        <v>13612</v>
      </c>
      <c r="B4737" t="s">
        <v>13613</v>
      </c>
      <c r="C4737" t="str">
        <f t="shared" si="73"/>
        <v>RUSaratovskaya oblast'</v>
      </c>
    </row>
    <row r="4738" spans="1:3">
      <c r="A4738" t="s">
        <v>13612</v>
      </c>
      <c r="B4738" t="s">
        <v>13614</v>
      </c>
      <c r="C4738" t="str">
        <f t="shared" si="73"/>
        <v>RUSaratovskaja oblast'</v>
      </c>
    </row>
    <row r="4739" spans="1:3">
      <c r="A4739" t="s">
        <v>13615</v>
      </c>
      <c r="B4739" t="s">
        <v>13616</v>
      </c>
      <c r="C4739" t="str">
        <f t="shared" ref="C4739:C4802" si="74">LEFT(A4739,2)&amp;B4739</f>
        <v>RUSmolenskaja oblast'</v>
      </c>
    </row>
    <row r="4740" spans="1:3">
      <c r="A4740" t="s">
        <v>13615</v>
      </c>
      <c r="B4740" t="s">
        <v>13617</v>
      </c>
      <c r="C4740" t="str">
        <f t="shared" si="74"/>
        <v>RUSmolenskaya oblast'</v>
      </c>
    </row>
    <row r="4741" spans="1:3">
      <c r="A4741" t="s">
        <v>13618</v>
      </c>
      <c r="B4741" t="s">
        <v>1323</v>
      </c>
      <c r="C4741" t="str">
        <f t="shared" si="74"/>
        <v>RUSverdlovskaya oblast'</v>
      </c>
    </row>
    <row r="4742" spans="1:3">
      <c r="A4742" t="s">
        <v>13618</v>
      </c>
      <c r="B4742" t="s">
        <v>13619</v>
      </c>
      <c r="C4742" t="str">
        <f t="shared" si="74"/>
        <v>RUSverdlovskaja oblast'</v>
      </c>
    </row>
    <row r="4743" spans="1:3">
      <c r="A4743" t="s">
        <v>13620</v>
      </c>
      <c r="B4743" t="s">
        <v>13621</v>
      </c>
      <c r="C4743" t="str">
        <f t="shared" si="74"/>
        <v>RUTambovskaya oblast'</v>
      </c>
    </row>
    <row r="4744" spans="1:3">
      <c r="A4744" t="s">
        <v>13620</v>
      </c>
      <c r="B4744" t="s">
        <v>13622</v>
      </c>
      <c r="C4744" t="str">
        <f t="shared" si="74"/>
        <v>RUTambovskaja oblast'</v>
      </c>
    </row>
    <row r="4745" spans="1:3">
      <c r="A4745" t="s">
        <v>13623</v>
      </c>
      <c r="B4745" t="s">
        <v>13624</v>
      </c>
      <c r="C4745" t="str">
        <f t="shared" si="74"/>
        <v>RUTomskaya oblast'</v>
      </c>
    </row>
    <row r="4746" spans="1:3">
      <c r="A4746" t="s">
        <v>13623</v>
      </c>
      <c r="B4746" t="s">
        <v>13625</v>
      </c>
      <c r="C4746" t="str">
        <f t="shared" si="74"/>
        <v>RUTomskaja oblast'</v>
      </c>
    </row>
    <row r="4747" spans="1:3">
      <c r="A4747" t="s">
        <v>13626</v>
      </c>
      <c r="B4747" t="s">
        <v>13627</v>
      </c>
      <c r="C4747" t="str">
        <f t="shared" si="74"/>
        <v>RUTul'skaja oblast'</v>
      </c>
    </row>
    <row r="4748" spans="1:3">
      <c r="A4748" t="s">
        <v>13626</v>
      </c>
      <c r="B4748" t="s">
        <v>13628</v>
      </c>
      <c r="C4748" t="str">
        <f t="shared" si="74"/>
        <v>RUTul'skaya oblast'</v>
      </c>
    </row>
    <row r="4749" spans="1:3">
      <c r="A4749" t="s">
        <v>13629</v>
      </c>
      <c r="B4749" t="s">
        <v>13630</v>
      </c>
      <c r="C4749" t="str">
        <f t="shared" si="74"/>
        <v>RUTverskaja oblast'</v>
      </c>
    </row>
    <row r="4750" spans="1:3">
      <c r="A4750" t="s">
        <v>13629</v>
      </c>
      <c r="B4750" t="s">
        <v>13631</v>
      </c>
      <c r="C4750" t="str">
        <f t="shared" si="74"/>
        <v>RUTverskaya oblast'</v>
      </c>
    </row>
    <row r="4751" spans="1:3">
      <c r="A4751" t="s">
        <v>13632</v>
      </c>
      <c r="B4751" t="s">
        <v>13633</v>
      </c>
      <c r="C4751" t="str">
        <f t="shared" si="74"/>
        <v>RUTyumenskaya oblast'</v>
      </c>
    </row>
    <row r="4752" spans="1:3">
      <c r="A4752" t="s">
        <v>13632</v>
      </c>
      <c r="B4752" t="s">
        <v>13634</v>
      </c>
      <c r="C4752" t="str">
        <f t="shared" si="74"/>
        <v>RUTjumenskaja oblast'</v>
      </c>
    </row>
    <row r="4753" spans="1:3">
      <c r="A4753" t="s">
        <v>13635</v>
      </c>
      <c r="B4753" t="s">
        <v>13636</v>
      </c>
      <c r="C4753" t="str">
        <f t="shared" si="74"/>
        <v>RUUl'janovskaja oblast'</v>
      </c>
    </row>
    <row r="4754" spans="1:3">
      <c r="A4754" t="s">
        <v>13635</v>
      </c>
      <c r="B4754" t="s">
        <v>13637</v>
      </c>
      <c r="C4754" t="str">
        <f t="shared" si="74"/>
        <v>RUUl'yanovskaya oblast'</v>
      </c>
    </row>
    <row r="4755" spans="1:3">
      <c r="A4755" t="s">
        <v>13638</v>
      </c>
      <c r="B4755" t="s">
        <v>13639</v>
      </c>
      <c r="C4755" t="str">
        <f t="shared" si="74"/>
        <v>RUVolgogradskaja oblast'</v>
      </c>
    </row>
    <row r="4756" spans="1:3">
      <c r="A4756" t="s">
        <v>13638</v>
      </c>
      <c r="B4756" t="s">
        <v>13640</v>
      </c>
      <c r="C4756" t="str">
        <f t="shared" si="74"/>
        <v>RUVolgogradskaya oblast'</v>
      </c>
    </row>
    <row r="4757" spans="1:3">
      <c r="A4757" t="s">
        <v>13641</v>
      </c>
      <c r="B4757" t="s">
        <v>13642</v>
      </c>
      <c r="C4757" t="str">
        <f t="shared" si="74"/>
        <v>RUVladimirskaya oblast'</v>
      </c>
    </row>
    <row r="4758" spans="1:3">
      <c r="A4758" t="s">
        <v>13641</v>
      </c>
      <c r="B4758" t="s">
        <v>13643</v>
      </c>
      <c r="C4758" t="str">
        <f t="shared" si="74"/>
        <v>RUVladimirskaja oblast'</v>
      </c>
    </row>
    <row r="4759" spans="1:3">
      <c r="A4759" t="s">
        <v>13644</v>
      </c>
      <c r="B4759" t="s">
        <v>13645</v>
      </c>
      <c r="C4759" t="str">
        <f t="shared" si="74"/>
        <v>RUVologodskaya oblast'</v>
      </c>
    </row>
    <row r="4760" spans="1:3">
      <c r="A4760" t="s">
        <v>13644</v>
      </c>
      <c r="B4760" t="s">
        <v>13646</v>
      </c>
      <c r="C4760" t="str">
        <f t="shared" si="74"/>
        <v>RUVologodskaja oblast'</v>
      </c>
    </row>
    <row r="4761" spans="1:3">
      <c r="A4761" t="s">
        <v>13647</v>
      </c>
      <c r="B4761" t="s">
        <v>13648</v>
      </c>
      <c r="C4761" t="str">
        <f t="shared" si="74"/>
        <v>RUVoronežskaja oblast'</v>
      </c>
    </row>
    <row r="4762" spans="1:3">
      <c r="A4762" t="s">
        <v>13647</v>
      </c>
      <c r="B4762" t="s">
        <v>13649</v>
      </c>
      <c r="C4762" t="str">
        <f t="shared" si="74"/>
        <v>RUVoronezhskaya oblast'</v>
      </c>
    </row>
    <row r="4763" spans="1:3">
      <c r="A4763" t="s">
        <v>13650</v>
      </c>
      <c r="B4763" t="s">
        <v>13651</v>
      </c>
      <c r="C4763" t="str">
        <f t="shared" si="74"/>
        <v>RUJaroslavskaja oblast'</v>
      </c>
    </row>
    <row r="4764" spans="1:3">
      <c r="A4764" t="s">
        <v>13650</v>
      </c>
      <c r="B4764" t="s">
        <v>13652</v>
      </c>
      <c r="C4764" t="str">
        <f t="shared" si="74"/>
        <v>RUYaroslavskaya oblast'</v>
      </c>
    </row>
    <row r="4765" spans="1:3">
      <c r="A4765" t="s">
        <v>13653</v>
      </c>
      <c r="B4765" t="s">
        <v>13654</v>
      </c>
      <c r="C4765" t="str">
        <f t="shared" si="74"/>
        <v>RUChukotskiy avtonomnyy okrug</v>
      </c>
    </row>
    <row r="4766" spans="1:3">
      <c r="A4766" t="s">
        <v>13653</v>
      </c>
      <c r="B4766" t="s">
        <v>13655</v>
      </c>
      <c r="C4766" t="str">
        <f t="shared" si="74"/>
        <v>RUČukotskij avtonomnyj okrug</v>
      </c>
    </row>
    <row r="4767" spans="1:3">
      <c r="A4767" t="s">
        <v>13656</v>
      </c>
      <c r="B4767" t="s">
        <v>13657</v>
      </c>
      <c r="C4767" t="str">
        <f t="shared" si="74"/>
        <v>RUKhanty-Mansiyskiy avtonomnyy okrug</v>
      </c>
    </row>
    <row r="4768" spans="1:3">
      <c r="A4768" t="s">
        <v>13656</v>
      </c>
      <c r="B4768" t="s">
        <v>13658</v>
      </c>
      <c r="C4768" t="str">
        <f t="shared" si="74"/>
        <v>RUHanty-Mansijskij avtonomnyj okrug</v>
      </c>
    </row>
    <row r="4769" spans="1:3">
      <c r="A4769" t="s">
        <v>13659</v>
      </c>
      <c r="B4769" t="s">
        <v>13660</v>
      </c>
      <c r="C4769" t="str">
        <f t="shared" si="74"/>
        <v>RUNenetskiy avtonomnyy okrug</v>
      </c>
    </row>
    <row r="4770" spans="1:3">
      <c r="A4770" t="s">
        <v>13659</v>
      </c>
      <c r="B4770" t="s">
        <v>13661</v>
      </c>
      <c r="C4770" t="str">
        <f t="shared" si="74"/>
        <v>RUNeneckij avtonomnyj okrug</v>
      </c>
    </row>
    <row r="4771" spans="1:3">
      <c r="A4771" t="s">
        <v>13662</v>
      </c>
      <c r="B4771" t="s">
        <v>13663</v>
      </c>
      <c r="C4771" t="str">
        <f t="shared" si="74"/>
        <v>RUJamalo-Neneckij avtonomnyj okrug</v>
      </c>
    </row>
    <row r="4772" spans="1:3">
      <c r="A4772" t="s">
        <v>13662</v>
      </c>
      <c r="B4772" t="s">
        <v>13664</v>
      </c>
      <c r="C4772" t="str">
        <f t="shared" si="74"/>
        <v>RUYamalo-Nenetskiy avtonomnyy okrug</v>
      </c>
    </row>
    <row r="4773" spans="1:3">
      <c r="A4773" t="s">
        <v>13665</v>
      </c>
      <c r="B4773" t="s">
        <v>1328</v>
      </c>
      <c r="C4773" t="str">
        <f t="shared" si="74"/>
        <v>RUMoskva</v>
      </c>
    </row>
    <row r="4774" spans="1:3">
      <c r="A4774" t="s">
        <v>13665</v>
      </c>
      <c r="B4774" t="s">
        <v>1328</v>
      </c>
      <c r="C4774" t="str">
        <f t="shared" si="74"/>
        <v>RUMoskva</v>
      </c>
    </row>
    <row r="4775" spans="1:3">
      <c r="A4775" t="s">
        <v>13666</v>
      </c>
      <c r="B4775" t="s">
        <v>13667</v>
      </c>
      <c r="C4775" t="str">
        <f t="shared" si="74"/>
        <v>RUSankt-Peterburg</v>
      </c>
    </row>
    <row r="4776" spans="1:3">
      <c r="A4776" t="s">
        <v>13666</v>
      </c>
      <c r="B4776" t="s">
        <v>13667</v>
      </c>
      <c r="C4776" t="str">
        <f t="shared" si="74"/>
        <v>RUSankt-Peterburg</v>
      </c>
    </row>
    <row r="4777" spans="1:3">
      <c r="A4777" t="s">
        <v>13668</v>
      </c>
      <c r="B4777" t="s">
        <v>13669</v>
      </c>
      <c r="C4777" t="str">
        <f t="shared" si="74"/>
        <v>RUYevreyskaya avtonomnaya oblast'</v>
      </c>
    </row>
    <row r="4778" spans="1:3">
      <c r="A4778" t="s">
        <v>13668</v>
      </c>
      <c r="B4778" t="s">
        <v>13670</v>
      </c>
      <c r="C4778" t="str">
        <f t="shared" si="74"/>
        <v>RUEvrejskaja avtonomnaja oblast'</v>
      </c>
    </row>
    <row r="4779" spans="1:3">
      <c r="A4779" t="s">
        <v>13671</v>
      </c>
      <c r="B4779" t="s">
        <v>13672</v>
      </c>
      <c r="C4779" t="str">
        <f t="shared" si="74"/>
        <v>RUAltajskij kraj</v>
      </c>
    </row>
    <row r="4780" spans="1:3">
      <c r="A4780" t="s">
        <v>13671</v>
      </c>
      <c r="B4780" t="s">
        <v>13673</v>
      </c>
      <c r="C4780" t="str">
        <f t="shared" si="74"/>
        <v>RUAltayskiy kray</v>
      </c>
    </row>
    <row r="4781" spans="1:3">
      <c r="A4781" t="s">
        <v>13674</v>
      </c>
      <c r="B4781" t="s">
        <v>13675</v>
      </c>
      <c r="C4781" t="str">
        <f t="shared" si="74"/>
        <v>RUKamchatskiy kray</v>
      </c>
    </row>
    <row r="4782" spans="1:3">
      <c r="A4782" t="s">
        <v>13674</v>
      </c>
      <c r="B4782" t="s">
        <v>13676</v>
      </c>
      <c r="C4782" t="str">
        <f t="shared" si="74"/>
        <v>RUKamčatskij kraj</v>
      </c>
    </row>
    <row r="4783" spans="1:3">
      <c r="A4783" t="s">
        <v>13677</v>
      </c>
      <c r="B4783" t="s">
        <v>13678</v>
      </c>
      <c r="C4783" t="str">
        <f t="shared" si="74"/>
        <v>RUKrasnodarskiy kray</v>
      </c>
    </row>
    <row r="4784" spans="1:3">
      <c r="A4784" t="s">
        <v>13677</v>
      </c>
      <c r="B4784" t="s">
        <v>13679</v>
      </c>
      <c r="C4784" t="str">
        <f t="shared" si="74"/>
        <v>RUKrasnodarskij kraj</v>
      </c>
    </row>
    <row r="4785" spans="1:3">
      <c r="A4785" t="s">
        <v>13680</v>
      </c>
      <c r="B4785" t="s">
        <v>13681</v>
      </c>
      <c r="C4785" t="str">
        <f t="shared" si="74"/>
        <v>RUKhabarovskiy kray</v>
      </c>
    </row>
    <row r="4786" spans="1:3">
      <c r="A4786" t="s">
        <v>13680</v>
      </c>
      <c r="B4786" t="s">
        <v>13682</v>
      </c>
      <c r="C4786" t="str">
        <f t="shared" si="74"/>
        <v>RUHabarovskij kraj</v>
      </c>
    </row>
    <row r="4787" spans="1:3">
      <c r="A4787" t="s">
        <v>13683</v>
      </c>
      <c r="B4787" t="s">
        <v>13684</v>
      </c>
      <c r="C4787" t="str">
        <f t="shared" si="74"/>
        <v>RUKrasnojarskij kraj</v>
      </c>
    </row>
    <row r="4788" spans="1:3">
      <c r="A4788" t="s">
        <v>13683</v>
      </c>
      <c r="B4788" t="s">
        <v>1498</v>
      </c>
      <c r="C4788" t="str">
        <f t="shared" si="74"/>
        <v>RUKrasnoyarskiy kray</v>
      </c>
    </row>
    <row r="4789" spans="1:3">
      <c r="A4789" t="s">
        <v>13685</v>
      </c>
      <c r="B4789" t="s">
        <v>1703</v>
      </c>
      <c r="C4789" t="str">
        <f t="shared" si="74"/>
        <v>RUPermskiy kray</v>
      </c>
    </row>
    <row r="4790" spans="1:3">
      <c r="A4790" t="s">
        <v>13685</v>
      </c>
      <c r="B4790" t="s">
        <v>13686</v>
      </c>
      <c r="C4790" t="str">
        <f t="shared" si="74"/>
        <v>RUPermskij kraj</v>
      </c>
    </row>
    <row r="4791" spans="1:3">
      <c r="A4791" t="s">
        <v>13687</v>
      </c>
      <c r="B4791" t="s">
        <v>13688</v>
      </c>
      <c r="C4791" t="str">
        <f t="shared" si="74"/>
        <v>RUPrimorskiy kray</v>
      </c>
    </row>
    <row r="4792" spans="1:3">
      <c r="A4792" t="s">
        <v>13687</v>
      </c>
      <c r="B4792" t="s">
        <v>13689</v>
      </c>
      <c r="C4792" t="str">
        <f t="shared" si="74"/>
        <v>RUPrimorskij kraj</v>
      </c>
    </row>
    <row r="4793" spans="1:3">
      <c r="A4793" t="s">
        <v>13690</v>
      </c>
      <c r="B4793" t="s">
        <v>13691</v>
      </c>
      <c r="C4793" t="str">
        <f t="shared" si="74"/>
        <v>RUStavropol'skiy kray</v>
      </c>
    </row>
    <row r="4794" spans="1:3">
      <c r="A4794" t="s">
        <v>13690</v>
      </c>
      <c r="B4794" t="s">
        <v>13692</v>
      </c>
      <c r="C4794" t="str">
        <f t="shared" si="74"/>
        <v>RUStavropol'skij kraj</v>
      </c>
    </row>
    <row r="4795" spans="1:3">
      <c r="A4795" t="s">
        <v>13693</v>
      </c>
      <c r="B4795" t="s">
        <v>13694</v>
      </c>
      <c r="C4795" t="str">
        <f t="shared" si="74"/>
        <v>RUZabaykal'skiy kray</v>
      </c>
    </row>
    <row r="4796" spans="1:3">
      <c r="A4796" t="s">
        <v>13693</v>
      </c>
      <c r="B4796" t="s">
        <v>13695</v>
      </c>
      <c r="C4796" t="str">
        <f t="shared" si="74"/>
        <v>RUZabajkal'skij kraj</v>
      </c>
    </row>
    <row r="4797" spans="1:3">
      <c r="A4797" t="s">
        <v>13696</v>
      </c>
      <c r="B4797" t="s">
        <v>13697</v>
      </c>
      <c r="C4797" t="str">
        <f t="shared" si="74"/>
        <v>RUAdygeya, Respublika</v>
      </c>
    </row>
    <row r="4798" spans="1:3">
      <c r="A4798" t="s">
        <v>13696</v>
      </c>
      <c r="B4798" t="s">
        <v>13698</v>
      </c>
      <c r="C4798" t="str">
        <f t="shared" si="74"/>
        <v>RUAdygeja, Respublika</v>
      </c>
    </row>
    <row r="4799" spans="1:3">
      <c r="A4799" t="s">
        <v>13699</v>
      </c>
      <c r="B4799" t="s">
        <v>13700</v>
      </c>
      <c r="C4799" t="str">
        <f t="shared" si="74"/>
        <v>RUAltaj, Respublika</v>
      </c>
    </row>
    <row r="4800" spans="1:3">
      <c r="A4800" t="s">
        <v>13699</v>
      </c>
      <c r="B4800" t="s">
        <v>13701</v>
      </c>
      <c r="C4800" t="str">
        <f t="shared" si="74"/>
        <v>RUAltay, Respublika</v>
      </c>
    </row>
    <row r="4801" spans="1:3">
      <c r="A4801" t="s">
        <v>13702</v>
      </c>
      <c r="B4801" t="s">
        <v>13703</v>
      </c>
      <c r="C4801" t="str">
        <f t="shared" si="74"/>
        <v>RUBaškortostan, Respublika</v>
      </c>
    </row>
    <row r="4802" spans="1:3">
      <c r="A4802" t="s">
        <v>13702</v>
      </c>
      <c r="B4802" t="s">
        <v>13704</v>
      </c>
      <c r="C4802" t="str">
        <f t="shared" si="74"/>
        <v>RUBashkortostan, Respublika</v>
      </c>
    </row>
    <row r="4803" spans="1:3">
      <c r="A4803" t="s">
        <v>13705</v>
      </c>
      <c r="B4803" t="s">
        <v>13706</v>
      </c>
      <c r="C4803" t="str">
        <f t="shared" ref="C4803:C4866" si="75">LEFT(A4803,2)&amp;B4803</f>
        <v>RUBuryatiya, Respublika</v>
      </c>
    </row>
    <row r="4804" spans="1:3">
      <c r="A4804" t="s">
        <v>13705</v>
      </c>
      <c r="B4804" t="s">
        <v>13707</v>
      </c>
      <c r="C4804" t="str">
        <f t="shared" si="75"/>
        <v>RUBurjatija, Respublika</v>
      </c>
    </row>
    <row r="4805" spans="1:3">
      <c r="A4805" t="s">
        <v>13708</v>
      </c>
      <c r="B4805" t="s">
        <v>13709</v>
      </c>
      <c r="C4805" t="str">
        <f t="shared" si="75"/>
        <v>RUČečenskaja Respublika</v>
      </c>
    </row>
    <row r="4806" spans="1:3">
      <c r="A4806" t="s">
        <v>13708</v>
      </c>
      <c r="B4806" t="s">
        <v>13710</v>
      </c>
      <c r="C4806" t="str">
        <f t="shared" si="75"/>
        <v>RUChechenskaya Respublika</v>
      </c>
    </row>
    <row r="4807" spans="1:3">
      <c r="A4807" t="s">
        <v>13711</v>
      </c>
      <c r="B4807" t="s">
        <v>13712</v>
      </c>
      <c r="C4807" t="str">
        <f t="shared" si="75"/>
        <v>RUČuvašskaja Respublika</v>
      </c>
    </row>
    <row r="4808" spans="1:3">
      <c r="A4808" t="s">
        <v>13711</v>
      </c>
      <c r="B4808" t="s">
        <v>13713</v>
      </c>
      <c r="C4808" t="str">
        <f t="shared" si="75"/>
        <v>RUChuvashskaya Respublika</v>
      </c>
    </row>
    <row r="4809" spans="1:3">
      <c r="A4809" t="s">
        <v>13714</v>
      </c>
      <c r="B4809" t="s">
        <v>13715</v>
      </c>
      <c r="C4809" t="str">
        <f t="shared" si="75"/>
        <v>RUDagestan, Respublika</v>
      </c>
    </row>
    <row r="4810" spans="1:3">
      <c r="A4810" t="s">
        <v>13714</v>
      </c>
      <c r="B4810" t="s">
        <v>13715</v>
      </c>
      <c r="C4810" t="str">
        <f t="shared" si="75"/>
        <v>RUDagestan, Respublika</v>
      </c>
    </row>
    <row r="4811" spans="1:3">
      <c r="A4811" t="s">
        <v>13716</v>
      </c>
      <c r="B4811" t="s">
        <v>13717</v>
      </c>
      <c r="C4811" t="str">
        <f t="shared" si="75"/>
        <v>RUIngušetija, Respublika</v>
      </c>
    </row>
    <row r="4812" spans="1:3">
      <c r="A4812" t="s">
        <v>13716</v>
      </c>
      <c r="B4812" t="s">
        <v>13718</v>
      </c>
      <c r="C4812" t="str">
        <f t="shared" si="75"/>
        <v>RUIngushetiya, Respublika</v>
      </c>
    </row>
    <row r="4813" spans="1:3">
      <c r="A4813" t="s">
        <v>13719</v>
      </c>
      <c r="B4813" t="s">
        <v>1908</v>
      </c>
      <c r="C4813" t="str">
        <f t="shared" si="75"/>
        <v>RUKabardino-Balkarskaya Respublika</v>
      </c>
    </row>
    <row r="4814" spans="1:3">
      <c r="A4814" t="s">
        <v>13719</v>
      </c>
      <c r="B4814" t="s">
        <v>13720</v>
      </c>
      <c r="C4814" t="str">
        <f t="shared" si="75"/>
        <v>RUKabardino-Balkarskaja Respublika</v>
      </c>
    </row>
    <row r="4815" spans="1:3">
      <c r="A4815" t="s">
        <v>13721</v>
      </c>
      <c r="B4815" t="s">
        <v>13722</v>
      </c>
      <c r="C4815" t="str">
        <f t="shared" si="75"/>
        <v>RUKarachayevo-Cherkesskaya Respublika</v>
      </c>
    </row>
    <row r="4816" spans="1:3">
      <c r="A4816" t="s">
        <v>13721</v>
      </c>
      <c r="B4816" t="s">
        <v>13723</v>
      </c>
      <c r="C4816" t="str">
        <f t="shared" si="75"/>
        <v>RUKaračaevo-Čerkesskaja Respublika</v>
      </c>
    </row>
    <row r="4817" spans="1:3">
      <c r="A4817" t="s">
        <v>13724</v>
      </c>
      <c r="B4817" t="s">
        <v>13725</v>
      </c>
      <c r="C4817" t="str">
        <f t="shared" si="75"/>
        <v>RUHakasija, Respublika</v>
      </c>
    </row>
    <row r="4818" spans="1:3">
      <c r="A4818" t="s">
        <v>13724</v>
      </c>
      <c r="B4818" t="s">
        <v>13726</v>
      </c>
      <c r="C4818" t="str">
        <f t="shared" si="75"/>
        <v>RUKhakasiya, Respublika</v>
      </c>
    </row>
    <row r="4819" spans="1:3">
      <c r="A4819" t="s">
        <v>13727</v>
      </c>
      <c r="B4819" t="s">
        <v>13728</v>
      </c>
      <c r="C4819" t="str">
        <f t="shared" si="75"/>
        <v>RUKalmykija, Respublika</v>
      </c>
    </row>
    <row r="4820" spans="1:3">
      <c r="A4820" t="s">
        <v>13727</v>
      </c>
      <c r="B4820" t="s">
        <v>13729</v>
      </c>
      <c r="C4820" t="str">
        <f t="shared" si="75"/>
        <v>RUKalmykiya, Respublika</v>
      </c>
    </row>
    <row r="4821" spans="1:3">
      <c r="A4821" t="s">
        <v>13730</v>
      </c>
      <c r="B4821" t="s">
        <v>13731</v>
      </c>
      <c r="C4821" t="str">
        <f t="shared" si="75"/>
        <v>RUKomi, Respublika</v>
      </c>
    </row>
    <row r="4822" spans="1:3">
      <c r="A4822" t="s">
        <v>13730</v>
      </c>
      <c r="B4822" t="s">
        <v>13731</v>
      </c>
      <c r="C4822" t="str">
        <f t="shared" si="75"/>
        <v>RUKomi, Respublika</v>
      </c>
    </row>
    <row r="4823" spans="1:3">
      <c r="A4823" t="s">
        <v>13732</v>
      </c>
      <c r="B4823" t="s">
        <v>13733</v>
      </c>
      <c r="C4823" t="str">
        <f t="shared" si="75"/>
        <v>RUKareliya, Respublika</v>
      </c>
    </row>
    <row r="4824" spans="1:3">
      <c r="A4824" t="s">
        <v>13732</v>
      </c>
      <c r="B4824" t="s">
        <v>13734</v>
      </c>
      <c r="C4824" t="str">
        <f t="shared" si="75"/>
        <v>RUKarelija, Respublika</v>
      </c>
    </row>
    <row r="4825" spans="1:3">
      <c r="A4825" t="s">
        <v>13735</v>
      </c>
      <c r="B4825" t="s">
        <v>13736</v>
      </c>
      <c r="C4825" t="str">
        <f t="shared" si="75"/>
        <v>RUMariy El, Respublika</v>
      </c>
    </row>
    <row r="4826" spans="1:3">
      <c r="A4826" t="s">
        <v>13735</v>
      </c>
      <c r="B4826" t="s">
        <v>13737</v>
      </c>
      <c r="C4826" t="str">
        <f t="shared" si="75"/>
        <v>RUMarij Èl, Respublika</v>
      </c>
    </row>
    <row r="4827" spans="1:3">
      <c r="A4827" t="s">
        <v>13738</v>
      </c>
      <c r="B4827" t="s">
        <v>13739</v>
      </c>
      <c r="C4827" t="str">
        <f t="shared" si="75"/>
        <v>RUMordoviya, Respublika</v>
      </c>
    </row>
    <row r="4828" spans="1:3">
      <c r="A4828" t="s">
        <v>13738</v>
      </c>
      <c r="B4828" t="s">
        <v>13740</v>
      </c>
      <c r="C4828" t="str">
        <f t="shared" si="75"/>
        <v>RUMordovija, Respublika</v>
      </c>
    </row>
    <row r="4829" spans="1:3">
      <c r="A4829" t="s">
        <v>13741</v>
      </c>
      <c r="B4829" t="s">
        <v>13742</v>
      </c>
      <c r="C4829" t="str">
        <f t="shared" si="75"/>
        <v>RUSaha, Respublika</v>
      </c>
    </row>
    <row r="4830" spans="1:3">
      <c r="A4830" t="s">
        <v>13741</v>
      </c>
      <c r="B4830" t="s">
        <v>13743</v>
      </c>
      <c r="C4830" t="str">
        <f t="shared" si="75"/>
        <v>RUSakha, Respublika</v>
      </c>
    </row>
    <row r="4831" spans="1:3">
      <c r="A4831" t="s">
        <v>13744</v>
      </c>
      <c r="B4831" t="s">
        <v>13745</v>
      </c>
      <c r="C4831" t="str">
        <f t="shared" si="75"/>
        <v>RUSevernaya Osetiya, Respublika</v>
      </c>
    </row>
    <row r="4832" spans="1:3">
      <c r="A4832" t="s">
        <v>13744</v>
      </c>
      <c r="B4832" t="s">
        <v>13746</v>
      </c>
      <c r="C4832" t="str">
        <f t="shared" si="75"/>
        <v>RUSevernaja Osetija, Respublika</v>
      </c>
    </row>
    <row r="4833" spans="1:3">
      <c r="A4833" t="s">
        <v>13747</v>
      </c>
      <c r="B4833" t="s">
        <v>13748</v>
      </c>
      <c r="C4833" t="str">
        <f t="shared" si="75"/>
        <v>RUTatarstan, Respublika</v>
      </c>
    </row>
    <row r="4834" spans="1:3">
      <c r="A4834" t="s">
        <v>13747</v>
      </c>
      <c r="B4834" t="s">
        <v>13748</v>
      </c>
      <c r="C4834" t="str">
        <f t="shared" si="75"/>
        <v>RUTatarstan, Respublika</v>
      </c>
    </row>
    <row r="4835" spans="1:3">
      <c r="A4835" t="s">
        <v>13749</v>
      </c>
      <c r="B4835" t="s">
        <v>13750</v>
      </c>
      <c r="C4835" t="str">
        <f t="shared" si="75"/>
        <v>RUTyva, Respublika</v>
      </c>
    </row>
    <row r="4836" spans="1:3">
      <c r="A4836" t="s">
        <v>13749</v>
      </c>
      <c r="B4836" t="s">
        <v>13750</v>
      </c>
      <c r="C4836" t="str">
        <f t="shared" si="75"/>
        <v>RUTyva, Respublika</v>
      </c>
    </row>
    <row r="4837" spans="1:3">
      <c r="A4837" t="s">
        <v>13751</v>
      </c>
      <c r="B4837" t="s">
        <v>13752</v>
      </c>
      <c r="C4837" t="str">
        <f t="shared" si="75"/>
        <v>RUUdmurtskaya Respublika</v>
      </c>
    </row>
    <row r="4838" spans="1:3">
      <c r="A4838" t="s">
        <v>13751</v>
      </c>
      <c r="B4838" t="s">
        <v>13753</v>
      </c>
      <c r="C4838" t="str">
        <f t="shared" si="75"/>
        <v>RUUdmurtskaja Respublika</v>
      </c>
    </row>
    <row r="4839" spans="1:3">
      <c r="A4839" t="s">
        <v>13754</v>
      </c>
      <c r="B4839" t="s">
        <v>1693</v>
      </c>
      <c r="C4839" t="str">
        <f t="shared" si="75"/>
        <v>RWCity of Kigali</v>
      </c>
    </row>
    <row r="4840" spans="1:3">
      <c r="A4840" t="s">
        <v>13754</v>
      </c>
      <c r="B4840" t="s">
        <v>13755</v>
      </c>
      <c r="C4840" t="str">
        <f t="shared" si="75"/>
        <v>RWVille de Kigali</v>
      </c>
    </row>
    <row r="4841" spans="1:3">
      <c r="A4841" t="s">
        <v>13754</v>
      </c>
      <c r="B4841" t="s">
        <v>13756</v>
      </c>
      <c r="C4841" t="str">
        <f t="shared" si="75"/>
        <v>RWUmujyi wa Kigali</v>
      </c>
    </row>
    <row r="4842" spans="1:3">
      <c r="A4842" t="s">
        <v>13757</v>
      </c>
      <c r="B4842" t="s">
        <v>8173</v>
      </c>
      <c r="C4842" t="str">
        <f t="shared" si="75"/>
        <v>RWEastern</v>
      </c>
    </row>
    <row r="4843" spans="1:3">
      <c r="A4843" t="s">
        <v>13757</v>
      </c>
      <c r="B4843" t="s">
        <v>6251</v>
      </c>
      <c r="C4843" t="str">
        <f t="shared" si="75"/>
        <v>RWEst</v>
      </c>
    </row>
    <row r="4844" spans="1:3">
      <c r="A4844" t="s">
        <v>13757</v>
      </c>
      <c r="B4844" t="s">
        <v>13758</v>
      </c>
      <c r="C4844" t="str">
        <f t="shared" si="75"/>
        <v>RWIburasirazuba</v>
      </c>
    </row>
    <row r="4845" spans="1:3">
      <c r="A4845" t="s">
        <v>13759</v>
      </c>
      <c r="B4845" t="s">
        <v>8181</v>
      </c>
      <c r="C4845" t="str">
        <f t="shared" si="75"/>
        <v>RWNorthern</v>
      </c>
    </row>
    <row r="4846" spans="1:3">
      <c r="A4846" t="s">
        <v>13759</v>
      </c>
      <c r="B4846" t="s">
        <v>6271</v>
      </c>
      <c r="C4846" t="str">
        <f t="shared" si="75"/>
        <v>RWNord</v>
      </c>
    </row>
    <row r="4847" spans="1:3">
      <c r="A4847" t="s">
        <v>13759</v>
      </c>
      <c r="B4847" t="s">
        <v>13760</v>
      </c>
      <c r="C4847" t="str">
        <f t="shared" si="75"/>
        <v>RWAmajyaruguru</v>
      </c>
    </row>
    <row r="4848" spans="1:3">
      <c r="A4848" t="s">
        <v>13761</v>
      </c>
      <c r="B4848" t="s">
        <v>8189</v>
      </c>
      <c r="C4848" t="str">
        <f t="shared" si="75"/>
        <v>RWWestern</v>
      </c>
    </row>
    <row r="4849" spans="1:3">
      <c r="A4849" t="s">
        <v>13761</v>
      </c>
      <c r="B4849" t="s">
        <v>6976</v>
      </c>
      <c r="C4849" t="str">
        <f t="shared" si="75"/>
        <v>RWOuest</v>
      </c>
    </row>
    <row r="4850" spans="1:3">
      <c r="A4850" t="s">
        <v>13761</v>
      </c>
      <c r="B4850" t="s">
        <v>13762</v>
      </c>
      <c r="C4850" t="str">
        <f t="shared" si="75"/>
        <v>RWIburengerazuba</v>
      </c>
    </row>
    <row r="4851" spans="1:3">
      <c r="A4851" t="s">
        <v>13763</v>
      </c>
      <c r="B4851" t="s">
        <v>6636</v>
      </c>
      <c r="C4851" t="str">
        <f t="shared" si="75"/>
        <v>RWSouthern</v>
      </c>
    </row>
    <row r="4852" spans="1:3">
      <c r="A4852" t="s">
        <v>13763</v>
      </c>
      <c r="B4852" t="s">
        <v>6979</v>
      </c>
      <c r="C4852" t="str">
        <f t="shared" si="75"/>
        <v>RWSud</v>
      </c>
    </row>
    <row r="4853" spans="1:3">
      <c r="A4853" t="s">
        <v>13763</v>
      </c>
      <c r="B4853" t="s">
        <v>13764</v>
      </c>
      <c r="C4853" t="str">
        <f t="shared" si="75"/>
        <v>RWAmajyepfo</v>
      </c>
    </row>
    <row r="4854" spans="1:3">
      <c r="A4854" t="s">
        <v>13765</v>
      </c>
      <c r="B4854" t="s">
        <v>1430</v>
      </c>
      <c r="C4854" t="str">
        <f t="shared" si="75"/>
        <v>SAAr Riyāḑ</v>
      </c>
    </row>
    <row r="4855" spans="1:3">
      <c r="A4855" t="s">
        <v>13766</v>
      </c>
      <c r="B4855" t="s">
        <v>13767</v>
      </c>
      <c r="C4855" t="str">
        <f t="shared" si="75"/>
        <v>SAMakkah al Mukarramah</v>
      </c>
    </row>
    <row r="4856" spans="1:3">
      <c r="A4856" t="s">
        <v>13768</v>
      </c>
      <c r="B4856" t="s">
        <v>13769</v>
      </c>
      <c r="C4856" t="str">
        <f t="shared" si="75"/>
        <v>SAAl Madīnah al Munawwarah</v>
      </c>
    </row>
    <row r="4857" spans="1:3">
      <c r="A4857" t="s">
        <v>13770</v>
      </c>
      <c r="B4857" t="s">
        <v>7906</v>
      </c>
      <c r="C4857" t="str">
        <f t="shared" si="75"/>
        <v>SAAsh Sharqīyah</v>
      </c>
    </row>
    <row r="4858" spans="1:3">
      <c r="A4858" t="s">
        <v>13771</v>
      </c>
      <c r="B4858" t="s">
        <v>13772</v>
      </c>
      <c r="C4858" t="str">
        <f t="shared" si="75"/>
        <v>SAAl Qaşīm</v>
      </c>
    </row>
    <row r="4859" spans="1:3">
      <c r="A4859" t="s">
        <v>13773</v>
      </c>
      <c r="B4859" t="s">
        <v>13774</v>
      </c>
      <c r="C4859" t="str">
        <f t="shared" si="75"/>
        <v>SAḨā'il</v>
      </c>
    </row>
    <row r="4860" spans="1:3">
      <c r="A4860" t="s">
        <v>13775</v>
      </c>
      <c r="B4860" t="s">
        <v>13776</v>
      </c>
      <c r="C4860" t="str">
        <f t="shared" si="75"/>
        <v>SATabūk</v>
      </c>
    </row>
    <row r="4861" spans="1:3">
      <c r="A4861" t="s">
        <v>13777</v>
      </c>
      <c r="B4861" t="s">
        <v>13778</v>
      </c>
      <c r="C4861" t="str">
        <f t="shared" si="75"/>
        <v>SAAl Ḩudūd ash Shamālīyah</v>
      </c>
    </row>
    <row r="4862" spans="1:3">
      <c r="A4862" t="s">
        <v>13779</v>
      </c>
      <c r="B4862" t="s">
        <v>13780</v>
      </c>
      <c r="C4862" t="str">
        <f t="shared" si="75"/>
        <v>SAJāzān</v>
      </c>
    </row>
    <row r="4863" spans="1:3">
      <c r="A4863" t="s">
        <v>13781</v>
      </c>
      <c r="B4863" t="s">
        <v>13782</v>
      </c>
      <c r="C4863" t="str">
        <f t="shared" si="75"/>
        <v>SANajrān</v>
      </c>
    </row>
    <row r="4864" spans="1:3">
      <c r="A4864" t="s">
        <v>13783</v>
      </c>
      <c r="B4864" t="s">
        <v>13784</v>
      </c>
      <c r="C4864" t="str">
        <f t="shared" si="75"/>
        <v>SAAl Bāḩah</v>
      </c>
    </row>
    <row r="4865" spans="1:3">
      <c r="A4865" t="s">
        <v>13785</v>
      </c>
      <c r="B4865" t="s">
        <v>13786</v>
      </c>
      <c r="C4865" t="str">
        <f t="shared" si="75"/>
        <v>SAAl Jawf</v>
      </c>
    </row>
    <row r="4866" spans="1:3">
      <c r="A4866" t="s">
        <v>13787</v>
      </c>
      <c r="B4866" t="s">
        <v>13788</v>
      </c>
      <c r="C4866" t="str">
        <f t="shared" si="75"/>
        <v>SA'Asīr</v>
      </c>
    </row>
    <row r="4867" spans="1:3">
      <c r="A4867" t="s">
        <v>13789</v>
      </c>
      <c r="B4867" t="s">
        <v>6618</v>
      </c>
      <c r="C4867" t="str">
        <f t="shared" ref="C4867:C4930" si="76">LEFT(A4867,2)&amp;B4867</f>
        <v>SBCentral</v>
      </c>
    </row>
    <row r="4868" spans="1:3">
      <c r="A4868" t="s">
        <v>13790</v>
      </c>
      <c r="B4868" t="s">
        <v>10592</v>
      </c>
      <c r="C4868" t="str">
        <f t="shared" si="76"/>
        <v>SBChoiseul</v>
      </c>
    </row>
    <row r="4869" spans="1:3">
      <c r="A4869" t="s">
        <v>13791</v>
      </c>
      <c r="B4869" t="s">
        <v>13792</v>
      </c>
      <c r="C4869" t="str">
        <f t="shared" si="76"/>
        <v>SBGuadalcanal</v>
      </c>
    </row>
    <row r="4870" spans="1:3">
      <c r="A4870" t="s">
        <v>13793</v>
      </c>
      <c r="B4870" t="s">
        <v>13794</v>
      </c>
      <c r="C4870" t="str">
        <f t="shared" si="76"/>
        <v>SBIsabel</v>
      </c>
    </row>
    <row r="4871" spans="1:3">
      <c r="A4871" t="s">
        <v>13795</v>
      </c>
      <c r="B4871" t="s">
        <v>13796</v>
      </c>
      <c r="C4871" t="str">
        <f t="shared" si="76"/>
        <v>SBMakira-Ulawa</v>
      </c>
    </row>
    <row r="4872" spans="1:3">
      <c r="A4872" t="s">
        <v>13797</v>
      </c>
      <c r="B4872" t="s">
        <v>13798</v>
      </c>
      <c r="C4872" t="str">
        <f t="shared" si="76"/>
        <v>SBMalaita</v>
      </c>
    </row>
    <row r="4873" spans="1:3">
      <c r="A4873" t="s">
        <v>13799</v>
      </c>
      <c r="B4873" t="s">
        <v>13800</v>
      </c>
      <c r="C4873" t="str">
        <f t="shared" si="76"/>
        <v>SBRennell and Bellona</v>
      </c>
    </row>
    <row r="4874" spans="1:3">
      <c r="A4874" t="s">
        <v>13801</v>
      </c>
      <c r="B4874" t="s">
        <v>13802</v>
      </c>
      <c r="C4874" t="str">
        <f t="shared" si="76"/>
        <v>SBTemotu</v>
      </c>
    </row>
    <row r="4875" spans="1:3">
      <c r="A4875" t="s">
        <v>13803</v>
      </c>
      <c r="B4875" t="s">
        <v>8189</v>
      </c>
      <c r="C4875" t="str">
        <f t="shared" si="76"/>
        <v>SBWestern</v>
      </c>
    </row>
    <row r="4876" spans="1:3">
      <c r="A4876" t="s">
        <v>13804</v>
      </c>
      <c r="B4876" t="s">
        <v>13805</v>
      </c>
      <c r="C4876" t="str">
        <f t="shared" si="76"/>
        <v>SBCapital Territory (Honiara)</v>
      </c>
    </row>
    <row r="4877" spans="1:3">
      <c r="A4877" t="s">
        <v>13806</v>
      </c>
      <c r="B4877" t="s">
        <v>13807</v>
      </c>
      <c r="C4877" t="str">
        <f t="shared" si="76"/>
        <v>SCAns o Pen</v>
      </c>
    </row>
    <row r="4878" spans="1:3">
      <c r="A4878" t="s">
        <v>13806</v>
      </c>
      <c r="B4878" t="s">
        <v>13808</v>
      </c>
      <c r="C4878" t="str">
        <f t="shared" si="76"/>
        <v>SCAnse aux Pins</v>
      </c>
    </row>
    <row r="4879" spans="1:3">
      <c r="A4879" t="s">
        <v>13806</v>
      </c>
      <c r="B4879" t="s">
        <v>13808</v>
      </c>
      <c r="C4879" t="str">
        <f t="shared" si="76"/>
        <v>SCAnse aux Pins</v>
      </c>
    </row>
    <row r="4880" spans="1:3">
      <c r="A4880" t="s">
        <v>13809</v>
      </c>
      <c r="B4880" t="s">
        <v>13810</v>
      </c>
      <c r="C4880" t="str">
        <f t="shared" si="76"/>
        <v>SCAns Bwalo</v>
      </c>
    </row>
    <row r="4881" spans="1:3">
      <c r="A4881" t="s">
        <v>13809</v>
      </c>
      <c r="B4881" t="s">
        <v>13811</v>
      </c>
      <c r="C4881" t="str">
        <f t="shared" si="76"/>
        <v>SCAnse Boileau</v>
      </c>
    </row>
    <row r="4882" spans="1:3">
      <c r="A4882" t="s">
        <v>13809</v>
      </c>
      <c r="B4882" t="s">
        <v>13811</v>
      </c>
      <c r="C4882" t="str">
        <f t="shared" si="76"/>
        <v>SCAnse Boileau</v>
      </c>
    </row>
    <row r="4883" spans="1:3">
      <c r="A4883" t="s">
        <v>13812</v>
      </c>
      <c r="B4883" t="s">
        <v>13813</v>
      </c>
      <c r="C4883" t="str">
        <f t="shared" si="76"/>
        <v>SCAns Etwal</v>
      </c>
    </row>
    <row r="4884" spans="1:3">
      <c r="A4884" t="s">
        <v>13812</v>
      </c>
      <c r="B4884" t="s">
        <v>13814</v>
      </c>
      <c r="C4884" t="str">
        <f t="shared" si="76"/>
        <v>SCAnse Etoile</v>
      </c>
    </row>
    <row r="4885" spans="1:3">
      <c r="A4885" t="s">
        <v>13812</v>
      </c>
      <c r="B4885" t="s">
        <v>13815</v>
      </c>
      <c r="C4885" t="str">
        <f t="shared" si="76"/>
        <v>SCAnse Étoile</v>
      </c>
    </row>
    <row r="4886" spans="1:3">
      <c r="A4886" t="s">
        <v>13816</v>
      </c>
      <c r="B4886" t="s">
        <v>13817</v>
      </c>
      <c r="C4886" t="str">
        <f t="shared" si="76"/>
        <v>SCO Kap</v>
      </c>
    </row>
    <row r="4887" spans="1:3">
      <c r="A4887" t="s">
        <v>13816</v>
      </c>
      <c r="B4887" t="s">
        <v>13818</v>
      </c>
      <c r="C4887" t="str">
        <f t="shared" si="76"/>
        <v>SCAu Cap</v>
      </c>
    </row>
    <row r="4888" spans="1:3">
      <c r="A4888" t="s">
        <v>13816</v>
      </c>
      <c r="B4888" t="s">
        <v>13818</v>
      </c>
      <c r="C4888" t="str">
        <f t="shared" si="76"/>
        <v>SCAu Cap</v>
      </c>
    </row>
    <row r="4889" spans="1:3">
      <c r="A4889" t="s">
        <v>13819</v>
      </c>
      <c r="B4889" t="s">
        <v>13820</v>
      </c>
      <c r="C4889" t="str">
        <f t="shared" si="76"/>
        <v>SCAns Royal</v>
      </c>
    </row>
    <row r="4890" spans="1:3">
      <c r="A4890" t="s">
        <v>13819</v>
      </c>
      <c r="B4890" t="s">
        <v>13821</v>
      </c>
      <c r="C4890" t="str">
        <f t="shared" si="76"/>
        <v>SCAnse Royale</v>
      </c>
    </row>
    <row r="4891" spans="1:3">
      <c r="A4891" t="s">
        <v>13819</v>
      </c>
      <c r="B4891" t="s">
        <v>13821</v>
      </c>
      <c r="C4891" t="str">
        <f t="shared" si="76"/>
        <v>SCAnse Royale</v>
      </c>
    </row>
    <row r="4892" spans="1:3">
      <c r="A4892" t="s">
        <v>13822</v>
      </c>
      <c r="B4892" t="s">
        <v>13823</v>
      </c>
      <c r="C4892" t="str">
        <f t="shared" si="76"/>
        <v>SCBe Lazar</v>
      </c>
    </row>
    <row r="4893" spans="1:3">
      <c r="A4893" t="s">
        <v>13822</v>
      </c>
      <c r="B4893" t="s">
        <v>13824</v>
      </c>
      <c r="C4893" t="str">
        <f t="shared" si="76"/>
        <v>SCBaie Lazare</v>
      </c>
    </row>
    <row r="4894" spans="1:3">
      <c r="A4894" t="s">
        <v>13822</v>
      </c>
      <c r="B4894" t="s">
        <v>13824</v>
      </c>
      <c r="C4894" t="str">
        <f t="shared" si="76"/>
        <v>SCBaie Lazare</v>
      </c>
    </row>
    <row r="4895" spans="1:3">
      <c r="A4895" t="s">
        <v>13825</v>
      </c>
      <c r="B4895" t="s">
        <v>13826</v>
      </c>
      <c r="C4895" t="str">
        <f t="shared" si="76"/>
        <v>SCBe Sent Ann</v>
      </c>
    </row>
    <row r="4896" spans="1:3">
      <c r="A4896" t="s">
        <v>13825</v>
      </c>
      <c r="B4896" t="s">
        <v>13827</v>
      </c>
      <c r="C4896" t="str">
        <f t="shared" si="76"/>
        <v>SCBaie Sainte Anne</v>
      </c>
    </row>
    <row r="4897" spans="1:3">
      <c r="A4897" t="s">
        <v>13825</v>
      </c>
      <c r="B4897" t="s">
        <v>13828</v>
      </c>
      <c r="C4897" t="str">
        <f t="shared" si="76"/>
        <v>SCBaie Sainte-Anne</v>
      </c>
    </row>
    <row r="4898" spans="1:3">
      <c r="A4898" t="s">
        <v>13829</v>
      </c>
      <c r="B4898" t="s">
        <v>13830</v>
      </c>
      <c r="C4898" t="str">
        <f t="shared" si="76"/>
        <v>SCBovalon</v>
      </c>
    </row>
    <row r="4899" spans="1:3">
      <c r="A4899" t="s">
        <v>13829</v>
      </c>
      <c r="B4899" t="s">
        <v>13831</v>
      </c>
      <c r="C4899" t="str">
        <f t="shared" si="76"/>
        <v>SCBeau Vallon</v>
      </c>
    </row>
    <row r="4900" spans="1:3">
      <c r="A4900" t="s">
        <v>13829</v>
      </c>
      <c r="B4900" t="s">
        <v>13831</v>
      </c>
      <c r="C4900" t="str">
        <f t="shared" si="76"/>
        <v>SCBeau Vallon</v>
      </c>
    </row>
    <row r="4901" spans="1:3">
      <c r="A4901" t="s">
        <v>13832</v>
      </c>
      <c r="B4901" t="s">
        <v>13833</v>
      </c>
      <c r="C4901" t="str">
        <f t="shared" si="76"/>
        <v>SCBeler</v>
      </c>
    </row>
    <row r="4902" spans="1:3">
      <c r="A4902" t="s">
        <v>13832</v>
      </c>
      <c r="B4902" t="s">
        <v>13834</v>
      </c>
      <c r="C4902" t="str">
        <f t="shared" si="76"/>
        <v>SCBel Air</v>
      </c>
    </row>
    <row r="4903" spans="1:3">
      <c r="A4903" t="s">
        <v>13832</v>
      </c>
      <c r="B4903" t="s">
        <v>13834</v>
      </c>
      <c r="C4903" t="str">
        <f t="shared" si="76"/>
        <v>SCBel Air</v>
      </c>
    </row>
    <row r="4904" spans="1:3">
      <c r="A4904" t="s">
        <v>13835</v>
      </c>
      <c r="B4904" t="s">
        <v>13836</v>
      </c>
      <c r="C4904" t="str">
        <f t="shared" si="76"/>
        <v>SCBelonm</v>
      </c>
    </row>
    <row r="4905" spans="1:3">
      <c r="A4905" t="s">
        <v>13835</v>
      </c>
      <c r="B4905" t="s">
        <v>13837</v>
      </c>
      <c r="C4905" t="str">
        <f t="shared" si="76"/>
        <v>SCBel Ombre</v>
      </c>
    </row>
    <row r="4906" spans="1:3">
      <c r="A4906" t="s">
        <v>13835</v>
      </c>
      <c r="B4906" t="s">
        <v>13837</v>
      </c>
      <c r="C4906" t="str">
        <f t="shared" si="76"/>
        <v>SCBel Ombre</v>
      </c>
    </row>
    <row r="4907" spans="1:3">
      <c r="A4907" t="s">
        <v>13838</v>
      </c>
      <c r="B4907" t="s">
        <v>13839</v>
      </c>
      <c r="C4907" t="str">
        <f t="shared" si="76"/>
        <v>SCKaskad</v>
      </c>
    </row>
    <row r="4908" spans="1:3">
      <c r="A4908" t="s">
        <v>13838</v>
      </c>
      <c r="B4908" t="s">
        <v>13840</v>
      </c>
      <c r="C4908" t="str">
        <f t="shared" si="76"/>
        <v>SCCascade</v>
      </c>
    </row>
    <row r="4909" spans="1:3">
      <c r="A4909" t="s">
        <v>13838</v>
      </c>
      <c r="B4909" t="s">
        <v>13840</v>
      </c>
      <c r="C4909" t="str">
        <f t="shared" si="76"/>
        <v>SCCascade</v>
      </c>
    </row>
    <row r="4910" spans="1:3">
      <c r="A4910" t="s">
        <v>13841</v>
      </c>
      <c r="B4910" t="s">
        <v>13842</v>
      </c>
      <c r="C4910" t="str">
        <f t="shared" si="76"/>
        <v>SCGlasi</v>
      </c>
    </row>
    <row r="4911" spans="1:3">
      <c r="A4911" t="s">
        <v>13841</v>
      </c>
      <c r="B4911" t="s">
        <v>13843</v>
      </c>
      <c r="C4911" t="str">
        <f t="shared" si="76"/>
        <v>SCGlacis</v>
      </c>
    </row>
    <row r="4912" spans="1:3">
      <c r="A4912" t="s">
        <v>13841</v>
      </c>
      <c r="B4912" t="s">
        <v>13843</v>
      </c>
      <c r="C4912" t="str">
        <f t="shared" si="76"/>
        <v>SCGlacis</v>
      </c>
    </row>
    <row r="4913" spans="1:3">
      <c r="A4913" t="s">
        <v>13844</v>
      </c>
      <c r="B4913" t="s">
        <v>13845</v>
      </c>
      <c r="C4913" t="str">
        <f t="shared" si="76"/>
        <v>SCGrand Ans Mae</v>
      </c>
    </row>
    <row r="4914" spans="1:3">
      <c r="A4914" t="s">
        <v>13844</v>
      </c>
      <c r="B4914" t="s">
        <v>13846</v>
      </c>
      <c r="C4914" t="str">
        <f t="shared" si="76"/>
        <v>SCGrand Anse Mahe</v>
      </c>
    </row>
    <row r="4915" spans="1:3">
      <c r="A4915" t="s">
        <v>13844</v>
      </c>
      <c r="B4915" t="s">
        <v>13847</v>
      </c>
      <c r="C4915" t="str">
        <f t="shared" si="76"/>
        <v>SCGrand'Anse Mahé</v>
      </c>
    </row>
    <row r="4916" spans="1:3">
      <c r="A4916" t="s">
        <v>13848</v>
      </c>
      <c r="B4916" t="s">
        <v>13849</v>
      </c>
      <c r="C4916" t="str">
        <f t="shared" si="76"/>
        <v>SCGrand Ans Pralen</v>
      </c>
    </row>
    <row r="4917" spans="1:3">
      <c r="A4917" t="s">
        <v>13848</v>
      </c>
      <c r="B4917" t="s">
        <v>13850</v>
      </c>
      <c r="C4917" t="str">
        <f t="shared" si="76"/>
        <v>SCGrand Anse Praslin</v>
      </c>
    </row>
    <row r="4918" spans="1:3">
      <c r="A4918" t="s">
        <v>13848</v>
      </c>
      <c r="B4918" t="s">
        <v>13851</v>
      </c>
      <c r="C4918" t="str">
        <f t="shared" si="76"/>
        <v>SCGrand'Anse Praslin</v>
      </c>
    </row>
    <row r="4919" spans="1:3">
      <c r="A4919" t="s">
        <v>13852</v>
      </c>
      <c r="B4919" t="s">
        <v>13853</v>
      </c>
      <c r="C4919" t="str">
        <f t="shared" si="76"/>
        <v>SCLadig</v>
      </c>
    </row>
    <row r="4920" spans="1:3">
      <c r="A4920" t="s">
        <v>13852</v>
      </c>
      <c r="B4920" t="s">
        <v>13854</v>
      </c>
      <c r="C4920" t="str">
        <f t="shared" si="76"/>
        <v>SCLa Digue</v>
      </c>
    </row>
    <row r="4921" spans="1:3">
      <c r="A4921" t="s">
        <v>13852</v>
      </c>
      <c r="B4921" t="s">
        <v>13854</v>
      </c>
      <c r="C4921" t="str">
        <f t="shared" si="76"/>
        <v>SCLa Digue</v>
      </c>
    </row>
    <row r="4922" spans="1:3">
      <c r="A4922" t="s">
        <v>13855</v>
      </c>
      <c r="B4922" t="s">
        <v>13856</v>
      </c>
      <c r="C4922" t="str">
        <f t="shared" si="76"/>
        <v>SCLarivyer Anglez</v>
      </c>
    </row>
    <row r="4923" spans="1:3">
      <c r="A4923" t="s">
        <v>13855</v>
      </c>
      <c r="B4923" t="s">
        <v>13857</v>
      </c>
      <c r="C4923" t="str">
        <f t="shared" si="76"/>
        <v>SCEnglish River</v>
      </c>
    </row>
    <row r="4924" spans="1:3">
      <c r="A4924" t="s">
        <v>13855</v>
      </c>
      <c r="B4924" t="s">
        <v>13858</v>
      </c>
      <c r="C4924" t="str">
        <f t="shared" si="76"/>
        <v>SCLa Rivière Anglaise</v>
      </c>
    </row>
    <row r="4925" spans="1:3">
      <c r="A4925" t="s">
        <v>13859</v>
      </c>
      <c r="B4925" t="s">
        <v>13860</v>
      </c>
      <c r="C4925" t="str">
        <f t="shared" si="76"/>
        <v>SCMon Bikston</v>
      </c>
    </row>
    <row r="4926" spans="1:3">
      <c r="A4926" t="s">
        <v>13859</v>
      </c>
      <c r="B4926" t="s">
        <v>13861</v>
      </c>
      <c r="C4926" t="str">
        <f t="shared" si="76"/>
        <v>SCMont Buxton</v>
      </c>
    </row>
    <row r="4927" spans="1:3">
      <c r="A4927" t="s">
        <v>13859</v>
      </c>
      <c r="B4927" t="s">
        <v>13861</v>
      </c>
      <c r="C4927" t="str">
        <f t="shared" si="76"/>
        <v>SCMont Buxton</v>
      </c>
    </row>
    <row r="4928" spans="1:3">
      <c r="A4928" t="s">
        <v>13862</v>
      </c>
      <c r="B4928" t="s">
        <v>13863</v>
      </c>
      <c r="C4928" t="str">
        <f t="shared" si="76"/>
        <v>SCMon Fleri</v>
      </c>
    </row>
    <row r="4929" spans="1:3">
      <c r="A4929" t="s">
        <v>13862</v>
      </c>
      <c r="B4929" t="s">
        <v>13864</v>
      </c>
      <c r="C4929" t="str">
        <f t="shared" si="76"/>
        <v>SCMont Fleuri</v>
      </c>
    </row>
    <row r="4930" spans="1:3">
      <c r="A4930" t="s">
        <v>13862</v>
      </c>
      <c r="B4930" t="s">
        <v>13864</v>
      </c>
      <c r="C4930" t="str">
        <f t="shared" si="76"/>
        <v>SCMont Fleuri</v>
      </c>
    </row>
    <row r="4931" spans="1:3">
      <c r="A4931" t="s">
        <v>13865</v>
      </c>
      <c r="B4931" t="s">
        <v>13866</v>
      </c>
      <c r="C4931" t="str">
        <f t="shared" ref="C4931:C4994" si="77">LEFT(A4931,2)&amp;B4931</f>
        <v>SCPlezans</v>
      </c>
    </row>
    <row r="4932" spans="1:3">
      <c r="A4932" t="s">
        <v>13865</v>
      </c>
      <c r="B4932" t="s">
        <v>13867</v>
      </c>
      <c r="C4932" t="str">
        <f t="shared" si="77"/>
        <v>SCPlaisance</v>
      </c>
    </row>
    <row r="4933" spans="1:3">
      <c r="A4933" t="s">
        <v>13865</v>
      </c>
      <c r="B4933" t="s">
        <v>13867</v>
      </c>
      <c r="C4933" t="str">
        <f t="shared" si="77"/>
        <v>SCPlaisance</v>
      </c>
    </row>
    <row r="4934" spans="1:3">
      <c r="A4934" t="s">
        <v>13868</v>
      </c>
      <c r="B4934" t="s">
        <v>13869</v>
      </c>
      <c r="C4934" t="str">
        <f t="shared" si="77"/>
        <v>SCPwent Lari</v>
      </c>
    </row>
    <row r="4935" spans="1:3">
      <c r="A4935" t="s">
        <v>13868</v>
      </c>
      <c r="B4935" t="s">
        <v>13870</v>
      </c>
      <c r="C4935" t="str">
        <f t="shared" si="77"/>
        <v>SCPointe Larue</v>
      </c>
    </row>
    <row r="4936" spans="1:3">
      <c r="A4936" t="s">
        <v>13868</v>
      </c>
      <c r="B4936" t="s">
        <v>13871</v>
      </c>
      <c r="C4936" t="str">
        <f t="shared" si="77"/>
        <v>SCPointe La Rue</v>
      </c>
    </row>
    <row r="4937" spans="1:3">
      <c r="A4937" t="s">
        <v>13872</v>
      </c>
      <c r="B4937" t="s">
        <v>13873</v>
      </c>
      <c r="C4937" t="str">
        <f t="shared" si="77"/>
        <v>SCPorglo</v>
      </c>
    </row>
    <row r="4938" spans="1:3">
      <c r="A4938" t="s">
        <v>13872</v>
      </c>
      <c r="B4938" t="s">
        <v>13874</v>
      </c>
      <c r="C4938" t="str">
        <f t="shared" si="77"/>
        <v>SCPort Glaud</v>
      </c>
    </row>
    <row r="4939" spans="1:3">
      <c r="A4939" t="s">
        <v>13872</v>
      </c>
      <c r="B4939" t="s">
        <v>13874</v>
      </c>
      <c r="C4939" t="str">
        <f t="shared" si="77"/>
        <v>SCPort Glaud</v>
      </c>
    </row>
    <row r="4940" spans="1:3">
      <c r="A4940" t="s">
        <v>13875</v>
      </c>
      <c r="B4940" t="s">
        <v>13876</v>
      </c>
      <c r="C4940" t="str">
        <f t="shared" si="77"/>
        <v>SCSen Lwi</v>
      </c>
    </row>
    <row r="4941" spans="1:3">
      <c r="A4941" t="s">
        <v>13875</v>
      </c>
      <c r="B4941" t="s">
        <v>13877</v>
      </c>
      <c r="C4941" t="str">
        <f t="shared" si="77"/>
        <v>SCSaint Louis</v>
      </c>
    </row>
    <row r="4942" spans="1:3">
      <c r="A4942" t="s">
        <v>13875</v>
      </c>
      <c r="B4942" t="s">
        <v>13878</v>
      </c>
      <c r="C4942" t="str">
        <f t="shared" si="77"/>
        <v>SCSaint-Louis</v>
      </c>
    </row>
    <row r="4943" spans="1:3">
      <c r="A4943" t="s">
        <v>13879</v>
      </c>
      <c r="B4943" t="s">
        <v>13880</v>
      </c>
      <c r="C4943" t="str">
        <f t="shared" si="77"/>
        <v>SCTakamaka</v>
      </c>
    </row>
    <row r="4944" spans="1:3">
      <c r="A4944" t="s">
        <v>13879</v>
      </c>
      <c r="B4944" t="s">
        <v>13880</v>
      </c>
      <c r="C4944" t="str">
        <f t="shared" si="77"/>
        <v>SCTakamaka</v>
      </c>
    </row>
    <row r="4945" spans="1:3">
      <c r="A4945" t="s">
        <v>13879</v>
      </c>
      <c r="B4945" t="s">
        <v>13880</v>
      </c>
      <c r="C4945" t="str">
        <f t="shared" si="77"/>
        <v>SCTakamaka</v>
      </c>
    </row>
    <row r="4946" spans="1:3">
      <c r="A4946" t="s">
        <v>13881</v>
      </c>
      <c r="B4946" t="s">
        <v>13882</v>
      </c>
      <c r="C4946" t="str">
        <f t="shared" si="77"/>
        <v>SCLemamel</v>
      </c>
    </row>
    <row r="4947" spans="1:3">
      <c r="A4947" t="s">
        <v>13881</v>
      </c>
      <c r="B4947" t="s">
        <v>13883</v>
      </c>
      <c r="C4947" t="str">
        <f t="shared" si="77"/>
        <v>SCLes Mamelles</v>
      </c>
    </row>
    <row r="4948" spans="1:3">
      <c r="A4948" t="s">
        <v>13881</v>
      </c>
      <c r="B4948" t="s">
        <v>13883</v>
      </c>
      <c r="C4948" t="str">
        <f t="shared" si="77"/>
        <v>SCLes Mamelles</v>
      </c>
    </row>
    <row r="4949" spans="1:3">
      <c r="A4949" t="s">
        <v>13884</v>
      </c>
      <c r="B4949" t="s">
        <v>13885</v>
      </c>
      <c r="C4949" t="str">
        <f t="shared" si="77"/>
        <v>SCRos Kaiman</v>
      </c>
    </row>
    <row r="4950" spans="1:3">
      <c r="A4950" t="s">
        <v>13884</v>
      </c>
      <c r="B4950" t="s">
        <v>13886</v>
      </c>
      <c r="C4950" t="str">
        <f t="shared" si="77"/>
        <v>SCRoche Caiman</v>
      </c>
    </row>
    <row r="4951" spans="1:3">
      <c r="A4951" t="s">
        <v>13884</v>
      </c>
      <c r="B4951" t="s">
        <v>13887</v>
      </c>
      <c r="C4951" t="str">
        <f t="shared" si="77"/>
        <v>SCRoche Caïman</v>
      </c>
    </row>
    <row r="4952" spans="1:3">
      <c r="A4952" t="s">
        <v>13888</v>
      </c>
      <c r="B4952" t="s">
        <v>13889</v>
      </c>
      <c r="C4952" t="str">
        <f t="shared" si="77"/>
        <v>SDWasaţ Dārfūr Zālinjay</v>
      </c>
    </row>
    <row r="4953" spans="1:3">
      <c r="A4953" t="s">
        <v>13888</v>
      </c>
      <c r="B4953" t="s">
        <v>13890</v>
      </c>
      <c r="C4953" t="str">
        <f t="shared" si="77"/>
        <v>SDCentral Darfur</v>
      </c>
    </row>
    <row r="4954" spans="1:3">
      <c r="A4954" t="s">
        <v>13891</v>
      </c>
      <c r="B4954" t="s">
        <v>13892</v>
      </c>
      <c r="C4954" t="str">
        <f t="shared" si="77"/>
        <v>SDSharq Dārfūr</v>
      </c>
    </row>
    <row r="4955" spans="1:3">
      <c r="A4955" t="s">
        <v>13891</v>
      </c>
      <c r="B4955" t="s">
        <v>13893</v>
      </c>
      <c r="C4955" t="str">
        <f t="shared" si="77"/>
        <v>SDEast Darfur</v>
      </c>
    </row>
    <row r="4956" spans="1:3">
      <c r="A4956" t="s">
        <v>13894</v>
      </c>
      <c r="B4956" t="s">
        <v>13895</v>
      </c>
      <c r="C4956" t="str">
        <f t="shared" si="77"/>
        <v>SDShamāl Dārfūr</v>
      </c>
    </row>
    <row r="4957" spans="1:3">
      <c r="A4957" t="s">
        <v>13894</v>
      </c>
      <c r="B4957" t="s">
        <v>13896</v>
      </c>
      <c r="C4957" t="str">
        <f t="shared" si="77"/>
        <v>SDNorth Darfur</v>
      </c>
    </row>
    <row r="4958" spans="1:3">
      <c r="A4958" t="s">
        <v>13897</v>
      </c>
      <c r="B4958" t="s">
        <v>13898</v>
      </c>
      <c r="C4958" t="str">
        <f t="shared" si="77"/>
        <v>SDJanūb Dārfūr</v>
      </c>
    </row>
    <row r="4959" spans="1:3">
      <c r="A4959" t="s">
        <v>13897</v>
      </c>
      <c r="B4959" t="s">
        <v>13899</v>
      </c>
      <c r="C4959" t="str">
        <f t="shared" si="77"/>
        <v>SDSouth Darfur</v>
      </c>
    </row>
    <row r="4960" spans="1:3">
      <c r="A4960" t="s">
        <v>13900</v>
      </c>
      <c r="B4960" t="s">
        <v>13901</v>
      </c>
      <c r="C4960" t="str">
        <f t="shared" si="77"/>
        <v>SDGharb Dārfūr</v>
      </c>
    </row>
    <row r="4961" spans="1:3">
      <c r="A4961" t="s">
        <v>13900</v>
      </c>
      <c r="B4961" t="s">
        <v>13902</v>
      </c>
      <c r="C4961" t="str">
        <f t="shared" si="77"/>
        <v>SDWest Darfur</v>
      </c>
    </row>
    <row r="4962" spans="1:3">
      <c r="A4962" t="s">
        <v>13903</v>
      </c>
      <c r="B4962" t="s">
        <v>13904</v>
      </c>
      <c r="C4962" t="str">
        <f t="shared" si="77"/>
        <v>SDAl Qaḑārif</v>
      </c>
    </row>
    <row r="4963" spans="1:3">
      <c r="A4963" t="s">
        <v>13903</v>
      </c>
      <c r="B4963" t="s">
        <v>13905</v>
      </c>
      <c r="C4963" t="str">
        <f t="shared" si="77"/>
        <v>SDGedaref</v>
      </c>
    </row>
    <row r="4964" spans="1:3">
      <c r="A4964" t="s">
        <v>13906</v>
      </c>
      <c r="B4964" t="s">
        <v>13907</v>
      </c>
      <c r="C4964" t="str">
        <f t="shared" si="77"/>
        <v>SDGharb Kurdufān</v>
      </c>
    </row>
    <row r="4965" spans="1:3">
      <c r="A4965" t="s">
        <v>13906</v>
      </c>
      <c r="B4965" t="s">
        <v>13908</v>
      </c>
      <c r="C4965" t="str">
        <f t="shared" si="77"/>
        <v>SDWest Kordofan</v>
      </c>
    </row>
    <row r="4966" spans="1:3">
      <c r="A4966" t="s">
        <v>13909</v>
      </c>
      <c r="B4966" t="s">
        <v>13910</v>
      </c>
      <c r="C4966" t="str">
        <f t="shared" si="77"/>
        <v>SDAl Jazīrah</v>
      </c>
    </row>
    <row r="4967" spans="1:3">
      <c r="A4967" t="s">
        <v>13909</v>
      </c>
      <c r="B4967" t="s">
        <v>13911</v>
      </c>
      <c r="C4967" t="str">
        <f t="shared" si="77"/>
        <v>SDGezira</v>
      </c>
    </row>
    <row r="4968" spans="1:3">
      <c r="A4968" t="s">
        <v>13912</v>
      </c>
      <c r="B4968" t="s">
        <v>13913</v>
      </c>
      <c r="C4968" t="str">
        <f t="shared" si="77"/>
        <v>SDKassalā</v>
      </c>
    </row>
    <row r="4969" spans="1:3">
      <c r="A4969" t="s">
        <v>13912</v>
      </c>
      <c r="B4969" t="s">
        <v>13914</v>
      </c>
      <c r="C4969" t="str">
        <f t="shared" si="77"/>
        <v>SDKassala</v>
      </c>
    </row>
    <row r="4970" spans="1:3">
      <c r="A4970" t="s">
        <v>13915</v>
      </c>
      <c r="B4970" t="s">
        <v>13916</v>
      </c>
      <c r="C4970" t="str">
        <f t="shared" si="77"/>
        <v>SDAl Kharţūm</v>
      </c>
    </row>
    <row r="4971" spans="1:3">
      <c r="A4971" t="s">
        <v>13915</v>
      </c>
      <c r="B4971" t="s">
        <v>1584</v>
      </c>
      <c r="C4971" t="str">
        <f t="shared" si="77"/>
        <v>SDKhartoum</v>
      </c>
    </row>
    <row r="4972" spans="1:3">
      <c r="A4972" t="s">
        <v>13917</v>
      </c>
      <c r="B4972" t="s">
        <v>13918</v>
      </c>
      <c r="C4972" t="str">
        <f t="shared" si="77"/>
        <v>SDShiamāl Kurdufān</v>
      </c>
    </row>
    <row r="4973" spans="1:3">
      <c r="A4973" t="s">
        <v>13917</v>
      </c>
      <c r="B4973" t="s">
        <v>13919</v>
      </c>
      <c r="C4973" t="str">
        <f t="shared" si="77"/>
        <v>SDNorth Kordofan</v>
      </c>
    </row>
    <row r="4974" spans="1:3">
      <c r="A4974" t="s">
        <v>13920</v>
      </c>
      <c r="B4974" t="s">
        <v>13921</v>
      </c>
      <c r="C4974" t="str">
        <f t="shared" si="77"/>
        <v>SDJanūb Kurdufān</v>
      </c>
    </row>
    <row r="4975" spans="1:3">
      <c r="A4975" t="s">
        <v>13920</v>
      </c>
      <c r="B4975" t="s">
        <v>13922</v>
      </c>
      <c r="C4975" t="str">
        <f t="shared" si="77"/>
        <v>SDSouth Kordofan</v>
      </c>
    </row>
    <row r="4976" spans="1:3">
      <c r="A4976" t="s">
        <v>13923</v>
      </c>
      <c r="B4976" t="s">
        <v>13924</v>
      </c>
      <c r="C4976" t="str">
        <f t="shared" si="77"/>
        <v>SDAn Nīl al Azraq</v>
      </c>
    </row>
    <row r="4977" spans="1:3">
      <c r="A4977" t="s">
        <v>13923</v>
      </c>
      <c r="B4977" t="s">
        <v>13925</v>
      </c>
      <c r="C4977" t="str">
        <f t="shared" si="77"/>
        <v>SDBlue Nile</v>
      </c>
    </row>
    <row r="4978" spans="1:3">
      <c r="A4978" t="s">
        <v>13926</v>
      </c>
      <c r="B4978" t="s">
        <v>6371</v>
      </c>
      <c r="C4978" t="str">
        <f t="shared" si="77"/>
        <v>SDAsh Shamālīyah</v>
      </c>
    </row>
    <row r="4979" spans="1:3">
      <c r="A4979" t="s">
        <v>13926</v>
      </c>
      <c r="B4979" t="s">
        <v>8181</v>
      </c>
      <c r="C4979" t="str">
        <f t="shared" si="77"/>
        <v>SDNorthern</v>
      </c>
    </row>
    <row r="4980" spans="1:3">
      <c r="A4980" t="s">
        <v>13927</v>
      </c>
      <c r="B4980" t="s">
        <v>13928</v>
      </c>
      <c r="C4980" t="str">
        <f t="shared" si="77"/>
        <v>SDNahr an Nīl</v>
      </c>
    </row>
    <row r="4981" spans="1:3">
      <c r="A4981" t="s">
        <v>13927</v>
      </c>
      <c r="B4981" t="s">
        <v>13929</v>
      </c>
      <c r="C4981" t="str">
        <f t="shared" si="77"/>
        <v>SDRiver Nile</v>
      </c>
    </row>
    <row r="4982" spans="1:3">
      <c r="A4982" t="s">
        <v>13930</v>
      </c>
      <c r="B4982" t="s">
        <v>13931</v>
      </c>
      <c r="C4982" t="str">
        <f t="shared" si="77"/>
        <v>SDAn Nīl al Abyaḑ</v>
      </c>
    </row>
    <row r="4983" spans="1:3">
      <c r="A4983" t="s">
        <v>13930</v>
      </c>
      <c r="B4983" t="s">
        <v>13932</v>
      </c>
      <c r="C4983" t="str">
        <f t="shared" si="77"/>
        <v>SDWhite Nile</v>
      </c>
    </row>
    <row r="4984" spans="1:3">
      <c r="A4984" t="s">
        <v>13933</v>
      </c>
      <c r="B4984" t="s">
        <v>7866</v>
      </c>
      <c r="C4984" t="str">
        <f t="shared" si="77"/>
        <v>SDAl Baḩr al Aḩmar</v>
      </c>
    </row>
    <row r="4985" spans="1:3">
      <c r="A4985" t="s">
        <v>13933</v>
      </c>
      <c r="B4985" t="s">
        <v>13934</v>
      </c>
      <c r="C4985" t="str">
        <f t="shared" si="77"/>
        <v>SDRed Sea</v>
      </c>
    </row>
    <row r="4986" spans="1:3">
      <c r="A4986" t="s">
        <v>13935</v>
      </c>
      <c r="B4986" t="s">
        <v>13936</v>
      </c>
      <c r="C4986" t="str">
        <f t="shared" si="77"/>
        <v>SDSinnār</v>
      </c>
    </row>
    <row r="4987" spans="1:3">
      <c r="A4987" t="s">
        <v>13935</v>
      </c>
      <c r="B4987" t="s">
        <v>13937</v>
      </c>
      <c r="C4987" t="str">
        <f t="shared" si="77"/>
        <v>SDSennar</v>
      </c>
    </row>
    <row r="4988" spans="1:3">
      <c r="A4988" t="s">
        <v>13938</v>
      </c>
      <c r="B4988" t="s">
        <v>13939</v>
      </c>
      <c r="C4988" t="str">
        <f t="shared" si="77"/>
        <v>SEStockholms län [SE-01]</v>
      </c>
    </row>
    <row r="4989" spans="1:3">
      <c r="A4989" t="s">
        <v>13940</v>
      </c>
      <c r="B4989" t="s">
        <v>1267</v>
      </c>
      <c r="C4989" t="str">
        <f t="shared" si="77"/>
        <v>SEVästerbottens län [SE-24]</v>
      </c>
    </row>
    <row r="4990" spans="1:3">
      <c r="A4990" t="s">
        <v>13941</v>
      </c>
      <c r="B4990" t="s">
        <v>13942</v>
      </c>
      <c r="C4990" t="str">
        <f t="shared" si="77"/>
        <v>SENorrbottens län [SE-25]</v>
      </c>
    </row>
    <row r="4991" spans="1:3">
      <c r="A4991" t="s">
        <v>13943</v>
      </c>
      <c r="B4991" t="s">
        <v>13944</v>
      </c>
      <c r="C4991" t="str">
        <f t="shared" si="77"/>
        <v>SEUppsala län [SE-03]</v>
      </c>
    </row>
    <row r="4992" spans="1:3">
      <c r="A4992" t="s">
        <v>13945</v>
      </c>
      <c r="B4992" t="s">
        <v>13946</v>
      </c>
      <c r="C4992" t="str">
        <f t="shared" si="77"/>
        <v>SESödermanlands län [SE-04]</v>
      </c>
    </row>
    <row r="4993" spans="1:3">
      <c r="A4993" t="s">
        <v>13947</v>
      </c>
      <c r="B4993" t="s">
        <v>13948</v>
      </c>
      <c r="C4993" t="str">
        <f t="shared" si="77"/>
        <v>SEÖstergötlands län [SE-05]</v>
      </c>
    </row>
    <row r="4994" spans="1:3">
      <c r="A4994" t="s">
        <v>13949</v>
      </c>
      <c r="B4994" t="s">
        <v>13950</v>
      </c>
      <c r="C4994" t="str">
        <f t="shared" si="77"/>
        <v>SEJönköpings län [SE-06]</v>
      </c>
    </row>
    <row r="4995" spans="1:3">
      <c r="A4995" t="s">
        <v>13951</v>
      </c>
      <c r="B4995" t="s">
        <v>13952</v>
      </c>
      <c r="C4995" t="str">
        <f t="shared" ref="C4995:C5058" si="78">LEFT(A4995,2)&amp;B4995</f>
        <v>SEKronobergs län [SE-07]</v>
      </c>
    </row>
    <row r="4996" spans="1:3">
      <c r="A4996" t="s">
        <v>13953</v>
      </c>
      <c r="B4996" t="s">
        <v>13954</v>
      </c>
      <c r="C4996" t="str">
        <f t="shared" si="78"/>
        <v>SEKalmar län [SE-08]</v>
      </c>
    </row>
    <row r="4997" spans="1:3">
      <c r="A4997" t="s">
        <v>13955</v>
      </c>
      <c r="B4997" t="s">
        <v>13956</v>
      </c>
      <c r="C4997" t="str">
        <f t="shared" si="78"/>
        <v>SEGotlands län [SE-09]</v>
      </c>
    </row>
    <row r="4998" spans="1:3">
      <c r="A4998" t="s">
        <v>13957</v>
      </c>
      <c r="B4998" t="s">
        <v>13958</v>
      </c>
      <c r="C4998" t="str">
        <f t="shared" si="78"/>
        <v>SEBlekinge län [SE-10]</v>
      </c>
    </row>
    <row r="4999" spans="1:3">
      <c r="A4999" t="s">
        <v>13959</v>
      </c>
      <c r="B4999" t="s">
        <v>13960</v>
      </c>
      <c r="C4999" t="str">
        <f t="shared" si="78"/>
        <v>SESkåne län [SE-12]</v>
      </c>
    </row>
    <row r="5000" spans="1:3">
      <c r="A5000" t="s">
        <v>13961</v>
      </c>
      <c r="B5000" t="s">
        <v>13962</v>
      </c>
      <c r="C5000" t="str">
        <f t="shared" si="78"/>
        <v>SEHallands län [SE-13]</v>
      </c>
    </row>
    <row r="5001" spans="1:3">
      <c r="A5001" t="s">
        <v>13963</v>
      </c>
      <c r="B5001" t="s">
        <v>13964</v>
      </c>
      <c r="C5001" t="str">
        <f t="shared" si="78"/>
        <v>SEVästra Götalands län [SE-14]</v>
      </c>
    </row>
    <row r="5002" spans="1:3">
      <c r="A5002" t="s">
        <v>13965</v>
      </c>
      <c r="B5002" t="s">
        <v>13966</v>
      </c>
      <c r="C5002" t="str">
        <f t="shared" si="78"/>
        <v>SEVärmlands län [SE-17]</v>
      </c>
    </row>
    <row r="5003" spans="1:3">
      <c r="A5003" t="s">
        <v>13967</v>
      </c>
      <c r="B5003" t="s">
        <v>13968</v>
      </c>
      <c r="C5003" t="str">
        <f t="shared" si="78"/>
        <v>SEÖrebro län [SE-18]</v>
      </c>
    </row>
    <row r="5004" spans="1:3">
      <c r="A5004" t="s">
        <v>13969</v>
      </c>
      <c r="B5004" t="s">
        <v>13970</v>
      </c>
      <c r="C5004" t="str">
        <f t="shared" si="78"/>
        <v>SEVästmanlands län [SE-19]</v>
      </c>
    </row>
    <row r="5005" spans="1:3">
      <c r="A5005" t="s">
        <v>13971</v>
      </c>
      <c r="B5005" t="s">
        <v>13972</v>
      </c>
      <c r="C5005" t="str">
        <f t="shared" si="78"/>
        <v>SEDalarnas län [SE-20]</v>
      </c>
    </row>
    <row r="5006" spans="1:3">
      <c r="A5006" t="s">
        <v>13973</v>
      </c>
      <c r="B5006" t="s">
        <v>13974</v>
      </c>
      <c r="C5006" t="str">
        <f t="shared" si="78"/>
        <v>SEGävleborgs län [SE-21]</v>
      </c>
    </row>
    <row r="5007" spans="1:3">
      <c r="A5007" t="s">
        <v>13975</v>
      </c>
      <c r="B5007" t="s">
        <v>13976</v>
      </c>
      <c r="C5007" t="str">
        <f t="shared" si="78"/>
        <v>SEVästernorrlands län [SE-22]</v>
      </c>
    </row>
    <row r="5008" spans="1:3">
      <c r="A5008" t="s">
        <v>13977</v>
      </c>
      <c r="B5008" t="s">
        <v>13978</v>
      </c>
      <c r="C5008" t="str">
        <f t="shared" si="78"/>
        <v>SEJämtlands län [SE-23]</v>
      </c>
    </row>
    <row r="5009" spans="1:3">
      <c r="A5009" t="s">
        <v>13979</v>
      </c>
      <c r="B5009" t="s">
        <v>13980</v>
      </c>
      <c r="C5009" t="str">
        <f t="shared" si="78"/>
        <v>SGCentral Singapore</v>
      </c>
    </row>
    <row r="5010" spans="1:3">
      <c r="A5010" t="s">
        <v>13981</v>
      </c>
      <c r="B5010" t="s">
        <v>6630</v>
      </c>
      <c r="C5010" t="str">
        <f t="shared" si="78"/>
        <v>SGNorth East</v>
      </c>
    </row>
    <row r="5011" spans="1:3">
      <c r="A5011" t="s">
        <v>13982</v>
      </c>
      <c r="B5011" t="s">
        <v>6632</v>
      </c>
      <c r="C5011" t="str">
        <f t="shared" si="78"/>
        <v>SGNorth West</v>
      </c>
    </row>
    <row r="5012" spans="1:3">
      <c r="A5012" t="s">
        <v>13983</v>
      </c>
      <c r="B5012" t="s">
        <v>6634</v>
      </c>
      <c r="C5012" t="str">
        <f t="shared" si="78"/>
        <v>SGSouth East</v>
      </c>
    </row>
    <row r="5013" spans="1:3">
      <c r="A5013" t="s">
        <v>13984</v>
      </c>
      <c r="B5013" t="s">
        <v>1462</v>
      </c>
      <c r="C5013" t="str">
        <f t="shared" si="78"/>
        <v>SGSouth West</v>
      </c>
    </row>
    <row r="5014" spans="1:3">
      <c r="A5014" t="s">
        <v>13985</v>
      </c>
      <c r="B5014" t="s">
        <v>13986</v>
      </c>
      <c r="C5014" t="str">
        <f t="shared" si="78"/>
        <v>SHAscension</v>
      </c>
    </row>
    <row r="5015" spans="1:3">
      <c r="A5015" t="s">
        <v>13987</v>
      </c>
      <c r="B5015" t="s">
        <v>13988</v>
      </c>
      <c r="C5015" t="str">
        <f t="shared" si="78"/>
        <v>SHSaint Helena</v>
      </c>
    </row>
    <row r="5016" spans="1:3">
      <c r="A5016" t="s">
        <v>13989</v>
      </c>
      <c r="B5016" t="s">
        <v>13990</v>
      </c>
      <c r="C5016" t="str">
        <f t="shared" si="78"/>
        <v>SHTristan da Cunha</v>
      </c>
    </row>
    <row r="5017" spans="1:3">
      <c r="A5017" t="s">
        <v>13991</v>
      </c>
      <c r="B5017" t="s">
        <v>13992</v>
      </c>
      <c r="C5017" t="str">
        <f t="shared" si="78"/>
        <v>SIAjdovščina</v>
      </c>
    </row>
    <row r="5018" spans="1:3">
      <c r="A5018" t="s">
        <v>13993</v>
      </c>
      <c r="B5018" t="s">
        <v>13994</v>
      </c>
      <c r="C5018" t="str">
        <f t="shared" si="78"/>
        <v>SIBeltinci</v>
      </c>
    </row>
    <row r="5019" spans="1:3">
      <c r="A5019" t="s">
        <v>13995</v>
      </c>
      <c r="B5019" t="s">
        <v>13996</v>
      </c>
      <c r="C5019" t="str">
        <f t="shared" si="78"/>
        <v>SIBled</v>
      </c>
    </row>
    <row r="5020" spans="1:3">
      <c r="A5020" t="s">
        <v>13997</v>
      </c>
      <c r="B5020" t="s">
        <v>13998</v>
      </c>
      <c r="C5020" t="str">
        <f t="shared" si="78"/>
        <v>SIBohinj</v>
      </c>
    </row>
    <row r="5021" spans="1:3">
      <c r="A5021" t="s">
        <v>13999</v>
      </c>
      <c r="B5021" t="s">
        <v>14000</v>
      </c>
      <c r="C5021" t="str">
        <f t="shared" si="78"/>
        <v>SIBorovnica</v>
      </c>
    </row>
    <row r="5022" spans="1:3">
      <c r="A5022" t="s">
        <v>14001</v>
      </c>
      <c r="B5022" t="s">
        <v>14002</v>
      </c>
      <c r="C5022" t="str">
        <f t="shared" si="78"/>
        <v>SIBovec</v>
      </c>
    </row>
    <row r="5023" spans="1:3">
      <c r="A5023" t="s">
        <v>14003</v>
      </c>
      <c r="B5023" t="s">
        <v>14004</v>
      </c>
      <c r="C5023" t="str">
        <f t="shared" si="78"/>
        <v>SIBrda</v>
      </c>
    </row>
    <row r="5024" spans="1:3">
      <c r="A5024" t="s">
        <v>14005</v>
      </c>
      <c r="B5024" t="s">
        <v>14006</v>
      </c>
      <c r="C5024" t="str">
        <f t="shared" si="78"/>
        <v>SIBrezovica</v>
      </c>
    </row>
    <row r="5025" spans="1:3">
      <c r="A5025" t="s">
        <v>14007</v>
      </c>
      <c r="B5025" t="s">
        <v>14008</v>
      </c>
      <c r="C5025" t="str">
        <f t="shared" si="78"/>
        <v>SIBrežice</v>
      </c>
    </row>
    <row r="5026" spans="1:3">
      <c r="A5026" t="s">
        <v>14009</v>
      </c>
      <c r="B5026" t="s">
        <v>14010</v>
      </c>
      <c r="C5026" t="str">
        <f t="shared" si="78"/>
        <v>SITišina</v>
      </c>
    </row>
    <row r="5027" spans="1:3">
      <c r="A5027" t="s">
        <v>14011</v>
      </c>
      <c r="B5027" t="s">
        <v>14012</v>
      </c>
      <c r="C5027" t="str">
        <f t="shared" si="78"/>
        <v>SICelje</v>
      </c>
    </row>
    <row r="5028" spans="1:3">
      <c r="A5028" t="s">
        <v>14013</v>
      </c>
      <c r="B5028" t="s">
        <v>14014</v>
      </c>
      <c r="C5028" t="str">
        <f t="shared" si="78"/>
        <v>SICerklje na Gorenjskem</v>
      </c>
    </row>
    <row r="5029" spans="1:3">
      <c r="A5029" t="s">
        <v>14015</v>
      </c>
      <c r="B5029" t="s">
        <v>14016</v>
      </c>
      <c r="C5029" t="str">
        <f t="shared" si="78"/>
        <v>SICerknica</v>
      </c>
    </row>
    <row r="5030" spans="1:3">
      <c r="A5030" t="s">
        <v>14017</v>
      </c>
      <c r="B5030" t="s">
        <v>14018</v>
      </c>
      <c r="C5030" t="str">
        <f t="shared" si="78"/>
        <v>SICerkno</v>
      </c>
    </row>
    <row r="5031" spans="1:3">
      <c r="A5031" t="s">
        <v>14019</v>
      </c>
      <c r="B5031" t="s">
        <v>14020</v>
      </c>
      <c r="C5031" t="str">
        <f t="shared" si="78"/>
        <v>SIČrenšovci</v>
      </c>
    </row>
    <row r="5032" spans="1:3">
      <c r="A5032" t="s">
        <v>14021</v>
      </c>
      <c r="B5032" t="s">
        <v>14022</v>
      </c>
      <c r="C5032" t="str">
        <f t="shared" si="78"/>
        <v>SIČrna na Koroškem</v>
      </c>
    </row>
    <row r="5033" spans="1:3">
      <c r="A5033" t="s">
        <v>14023</v>
      </c>
      <c r="B5033" t="s">
        <v>14024</v>
      </c>
      <c r="C5033" t="str">
        <f t="shared" si="78"/>
        <v>SIČrnomelj</v>
      </c>
    </row>
    <row r="5034" spans="1:3">
      <c r="A5034" t="s">
        <v>14025</v>
      </c>
      <c r="B5034" t="s">
        <v>14026</v>
      </c>
      <c r="C5034" t="str">
        <f t="shared" si="78"/>
        <v>SIDestrnik</v>
      </c>
    </row>
    <row r="5035" spans="1:3">
      <c r="A5035" t="s">
        <v>14027</v>
      </c>
      <c r="B5035" t="s">
        <v>14028</v>
      </c>
      <c r="C5035" t="str">
        <f t="shared" si="78"/>
        <v>SIDivača</v>
      </c>
    </row>
    <row r="5036" spans="1:3">
      <c r="A5036" t="s">
        <v>14029</v>
      </c>
      <c r="B5036" t="s">
        <v>14030</v>
      </c>
      <c r="C5036" t="str">
        <f t="shared" si="78"/>
        <v>SIDobrepolje</v>
      </c>
    </row>
    <row r="5037" spans="1:3">
      <c r="A5037" t="s">
        <v>14031</v>
      </c>
      <c r="B5037" t="s">
        <v>14032</v>
      </c>
      <c r="C5037" t="str">
        <f t="shared" si="78"/>
        <v>SIDobrova-Polhov Gradec</v>
      </c>
    </row>
    <row r="5038" spans="1:3">
      <c r="A5038" t="s">
        <v>14033</v>
      </c>
      <c r="B5038" t="s">
        <v>14034</v>
      </c>
      <c r="C5038" t="str">
        <f t="shared" si="78"/>
        <v>SIDol pri Ljubljani</v>
      </c>
    </row>
    <row r="5039" spans="1:3">
      <c r="A5039" t="s">
        <v>14035</v>
      </c>
      <c r="B5039" t="s">
        <v>14036</v>
      </c>
      <c r="C5039" t="str">
        <f t="shared" si="78"/>
        <v>SIDomžale</v>
      </c>
    </row>
    <row r="5040" spans="1:3">
      <c r="A5040" t="s">
        <v>14037</v>
      </c>
      <c r="B5040" t="s">
        <v>14038</v>
      </c>
      <c r="C5040" t="str">
        <f t="shared" si="78"/>
        <v>SIDornava</v>
      </c>
    </row>
    <row r="5041" spans="1:3">
      <c r="A5041" t="s">
        <v>14039</v>
      </c>
      <c r="B5041" t="s">
        <v>14040</v>
      </c>
      <c r="C5041" t="str">
        <f t="shared" si="78"/>
        <v>SIDravograd</v>
      </c>
    </row>
    <row r="5042" spans="1:3">
      <c r="A5042" t="s">
        <v>14041</v>
      </c>
      <c r="B5042" t="s">
        <v>14042</v>
      </c>
      <c r="C5042" t="str">
        <f t="shared" si="78"/>
        <v>SIDuplek</v>
      </c>
    </row>
    <row r="5043" spans="1:3">
      <c r="A5043" t="s">
        <v>14043</v>
      </c>
      <c r="B5043" t="s">
        <v>14044</v>
      </c>
      <c r="C5043" t="str">
        <f t="shared" si="78"/>
        <v>SIGorenja vas-Poljane</v>
      </c>
    </row>
    <row r="5044" spans="1:3">
      <c r="A5044" t="s">
        <v>14045</v>
      </c>
      <c r="B5044" t="s">
        <v>14046</v>
      </c>
      <c r="C5044" t="str">
        <f t="shared" si="78"/>
        <v>SIGorišnica</v>
      </c>
    </row>
    <row r="5045" spans="1:3">
      <c r="A5045" t="s">
        <v>14047</v>
      </c>
      <c r="B5045" t="s">
        <v>14048</v>
      </c>
      <c r="C5045" t="str">
        <f t="shared" si="78"/>
        <v>SIGornja Radgona</v>
      </c>
    </row>
    <row r="5046" spans="1:3">
      <c r="A5046" t="s">
        <v>14049</v>
      </c>
      <c r="B5046" t="s">
        <v>14050</v>
      </c>
      <c r="C5046" t="str">
        <f t="shared" si="78"/>
        <v>SIGornji Grad</v>
      </c>
    </row>
    <row r="5047" spans="1:3">
      <c r="A5047" t="s">
        <v>14051</v>
      </c>
      <c r="B5047" t="s">
        <v>14052</v>
      </c>
      <c r="C5047" t="str">
        <f t="shared" si="78"/>
        <v>SIGornji Petrovci</v>
      </c>
    </row>
    <row r="5048" spans="1:3">
      <c r="A5048" t="s">
        <v>14053</v>
      </c>
      <c r="B5048" t="s">
        <v>14054</v>
      </c>
      <c r="C5048" t="str">
        <f t="shared" si="78"/>
        <v>SIGrosuplje</v>
      </c>
    </row>
    <row r="5049" spans="1:3">
      <c r="A5049" t="s">
        <v>14055</v>
      </c>
      <c r="B5049" t="s">
        <v>14056</v>
      </c>
      <c r="C5049" t="str">
        <f t="shared" si="78"/>
        <v>SIŠalovci</v>
      </c>
    </row>
    <row r="5050" spans="1:3">
      <c r="A5050" t="s">
        <v>14057</v>
      </c>
      <c r="B5050" t="s">
        <v>14058</v>
      </c>
      <c r="C5050" t="str">
        <f t="shared" si="78"/>
        <v>SIHrastnik</v>
      </c>
    </row>
    <row r="5051" spans="1:3">
      <c r="A5051" t="s">
        <v>14059</v>
      </c>
      <c r="B5051" t="s">
        <v>14060</v>
      </c>
      <c r="C5051" t="str">
        <f t="shared" si="78"/>
        <v>SIHrpelje-Kozina</v>
      </c>
    </row>
    <row r="5052" spans="1:3">
      <c r="A5052" t="s">
        <v>14061</v>
      </c>
      <c r="B5052" t="s">
        <v>14062</v>
      </c>
      <c r="C5052" t="str">
        <f t="shared" si="78"/>
        <v>SIIdrija</v>
      </c>
    </row>
    <row r="5053" spans="1:3">
      <c r="A5053" t="s">
        <v>14063</v>
      </c>
      <c r="B5053" t="s">
        <v>14064</v>
      </c>
      <c r="C5053" t="str">
        <f t="shared" si="78"/>
        <v>SIIg</v>
      </c>
    </row>
    <row r="5054" spans="1:3">
      <c r="A5054" t="s">
        <v>14065</v>
      </c>
      <c r="B5054" t="s">
        <v>14066</v>
      </c>
      <c r="C5054" t="str">
        <f t="shared" si="78"/>
        <v>SIIlirska Bistrica</v>
      </c>
    </row>
    <row r="5055" spans="1:3">
      <c r="A5055" t="s">
        <v>14067</v>
      </c>
      <c r="B5055" t="s">
        <v>14068</v>
      </c>
      <c r="C5055" t="str">
        <f t="shared" si="78"/>
        <v>SIIvančna Gorica</v>
      </c>
    </row>
    <row r="5056" spans="1:3">
      <c r="A5056" t="s">
        <v>14069</v>
      </c>
      <c r="B5056" t="s">
        <v>14070</v>
      </c>
      <c r="C5056" t="str">
        <f t="shared" si="78"/>
        <v>SIIzola</v>
      </c>
    </row>
    <row r="5057" spans="1:3">
      <c r="A5057" t="s">
        <v>14071</v>
      </c>
      <c r="B5057" t="s">
        <v>14072</v>
      </c>
      <c r="C5057" t="str">
        <f t="shared" si="78"/>
        <v>SIJesenice</v>
      </c>
    </row>
    <row r="5058" spans="1:3">
      <c r="A5058" t="s">
        <v>14073</v>
      </c>
      <c r="B5058" t="s">
        <v>14074</v>
      </c>
      <c r="C5058" t="str">
        <f t="shared" si="78"/>
        <v>SIJuršinci</v>
      </c>
    </row>
    <row r="5059" spans="1:3">
      <c r="A5059" t="s">
        <v>14075</v>
      </c>
      <c r="B5059" t="s">
        <v>14076</v>
      </c>
      <c r="C5059" t="str">
        <f t="shared" ref="C5059:C5122" si="79">LEFT(A5059,2)&amp;B5059</f>
        <v>SIKamnik</v>
      </c>
    </row>
    <row r="5060" spans="1:3">
      <c r="A5060" t="s">
        <v>14077</v>
      </c>
      <c r="B5060" t="s">
        <v>14078</v>
      </c>
      <c r="C5060" t="str">
        <f t="shared" si="79"/>
        <v>SIKanal</v>
      </c>
    </row>
    <row r="5061" spans="1:3">
      <c r="A5061" t="s">
        <v>14079</v>
      </c>
      <c r="B5061" t="s">
        <v>14080</v>
      </c>
      <c r="C5061" t="str">
        <f t="shared" si="79"/>
        <v>SIKidričevo</v>
      </c>
    </row>
    <row r="5062" spans="1:3">
      <c r="A5062" t="s">
        <v>14081</v>
      </c>
      <c r="B5062" t="s">
        <v>14082</v>
      </c>
      <c r="C5062" t="str">
        <f t="shared" si="79"/>
        <v>SIKobarid</v>
      </c>
    </row>
    <row r="5063" spans="1:3">
      <c r="A5063" t="s">
        <v>14083</v>
      </c>
      <c r="B5063" t="s">
        <v>14084</v>
      </c>
      <c r="C5063" t="str">
        <f t="shared" si="79"/>
        <v>SIKobilje</v>
      </c>
    </row>
    <row r="5064" spans="1:3">
      <c r="A5064" t="s">
        <v>14085</v>
      </c>
      <c r="B5064" t="s">
        <v>14086</v>
      </c>
      <c r="C5064" t="str">
        <f t="shared" si="79"/>
        <v>SIKočevje</v>
      </c>
    </row>
    <row r="5065" spans="1:3">
      <c r="A5065" t="s">
        <v>14087</v>
      </c>
      <c r="B5065" t="s">
        <v>14088</v>
      </c>
      <c r="C5065" t="str">
        <f t="shared" si="79"/>
        <v>SIKomen</v>
      </c>
    </row>
    <row r="5066" spans="1:3">
      <c r="A5066" t="s">
        <v>14089</v>
      </c>
      <c r="B5066" t="s">
        <v>14090</v>
      </c>
      <c r="C5066" t="str">
        <f t="shared" si="79"/>
        <v>SIKoper</v>
      </c>
    </row>
    <row r="5067" spans="1:3">
      <c r="A5067" t="s">
        <v>14091</v>
      </c>
      <c r="B5067" t="s">
        <v>14092</v>
      </c>
      <c r="C5067" t="str">
        <f t="shared" si="79"/>
        <v>SIKozje</v>
      </c>
    </row>
    <row r="5068" spans="1:3">
      <c r="A5068" t="s">
        <v>14093</v>
      </c>
      <c r="B5068" t="s">
        <v>14094</v>
      </c>
      <c r="C5068" t="str">
        <f t="shared" si="79"/>
        <v>SIKranj</v>
      </c>
    </row>
    <row r="5069" spans="1:3">
      <c r="A5069" t="s">
        <v>14095</v>
      </c>
      <c r="B5069" t="s">
        <v>14096</v>
      </c>
      <c r="C5069" t="str">
        <f t="shared" si="79"/>
        <v>SIKranjska Gora</v>
      </c>
    </row>
    <row r="5070" spans="1:3">
      <c r="A5070" t="s">
        <v>14097</v>
      </c>
      <c r="B5070" t="s">
        <v>14098</v>
      </c>
      <c r="C5070" t="str">
        <f t="shared" si="79"/>
        <v>SIKrško</v>
      </c>
    </row>
    <row r="5071" spans="1:3">
      <c r="A5071" t="s">
        <v>14099</v>
      </c>
      <c r="B5071" t="s">
        <v>14100</v>
      </c>
      <c r="C5071" t="str">
        <f t="shared" si="79"/>
        <v>SIKungota</v>
      </c>
    </row>
    <row r="5072" spans="1:3">
      <c r="A5072" t="s">
        <v>14101</v>
      </c>
      <c r="B5072" t="s">
        <v>14102</v>
      </c>
      <c r="C5072" t="str">
        <f t="shared" si="79"/>
        <v>SIKuzma</v>
      </c>
    </row>
    <row r="5073" spans="1:3">
      <c r="A5073" t="s">
        <v>14103</v>
      </c>
      <c r="B5073" t="s">
        <v>14104</v>
      </c>
      <c r="C5073" t="str">
        <f t="shared" si="79"/>
        <v>SILaško</v>
      </c>
    </row>
    <row r="5074" spans="1:3">
      <c r="A5074" t="s">
        <v>14105</v>
      </c>
      <c r="B5074" t="s">
        <v>14106</v>
      </c>
      <c r="C5074" t="str">
        <f t="shared" si="79"/>
        <v>SILenart</v>
      </c>
    </row>
    <row r="5075" spans="1:3">
      <c r="A5075" t="s">
        <v>14107</v>
      </c>
      <c r="B5075" t="s">
        <v>14108</v>
      </c>
      <c r="C5075" t="str">
        <f t="shared" si="79"/>
        <v>SILendava</v>
      </c>
    </row>
    <row r="5076" spans="1:3">
      <c r="A5076" t="s">
        <v>14109</v>
      </c>
      <c r="B5076" t="s">
        <v>14110</v>
      </c>
      <c r="C5076" t="str">
        <f t="shared" si="79"/>
        <v>SILitija</v>
      </c>
    </row>
    <row r="5077" spans="1:3">
      <c r="A5077" t="s">
        <v>14111</v>
      </c>
      <c r="B5077" t="s">
        <v>14112</v>
      </c>
      <c r="C5077" t="str">
        <f t="shared" si="79"/>
        <v>SILjubljana</v>
      </c>
    </row>
    <row r="5078" spans="1:3">
      <c r="A5078" t="s">
        <v>14113</v>
      </c>
      <c r="B5078" t="s">
        <v>14114</v>
      </c>
      <c r="C5078" t="str">
        <f t="shared" si="79"/>
        <v>SILjubno</v>
      </c>
    </row>
    <row r="5079" spans="1:3">
      <c r="A5079" t="s">
        <v>14115</v>
      </c>
      <c r="B5079" t="s">
        <v>14116</v>
      </c>
      <c r="C5079" t="str">
        <f t="shared" si="79"/>
        <v>SILjutomer</v>
      </c>
    </row>
    <row r="5080" spans="1:3">
      <c r="A5080" t="s">
        <v>14117</v>
      </c>
      <c r="B5080" t="s">
        <v>14118</v>
      </c>
      <c r="C5080" t="str">
        <f t="shared" si="79"/>
        <v>SILogatec</v>
      </c>
    </row>
    <row r="5081" spans="1:3">
      <c r="A5081" t="s">
        <v>14119</v>
      </c>
      <c r="B5081" t="s">
        <v>14120</v>
      </c>
      <c r="C5081" t="str">
        <f t="shared" si="79"/>
        <v>SILoška Dolina</v>
      </c>
    </row>
    <row r="5082" spans="1:3">
      <c r="A5082" t="s">
        <v>14121</v>
      </c>
      <c r="B5082" t="s">
        <v>14122</v>
      </c>
      <c r="C5082" t="str">
        <f t="shared" si="79"/>
        <v>SILoški Potok</v>
      </c>
    </row>
    <row r="5083" spans="1:3">
      <c r="A5083" t="s">
        <v>14123</v>
      </c>
      <c r="B5083" t="s">
        <v>14124</v>
      </c>
      <c r="C5083" t="str">
        <f t="shared" si="79"/>
        <v>SILuče</v>
      </c>
    </row>
    <row r="5084" spans="1:3">
      <c r="A5084" t="s">
        <v>14125</v>
      </c>
      <c r="B5084" t="s">
        <v>14126</v>
      </c>
      <c r="C5084" t="str">
        <f t="shared" si="79"/>
        <v>SILukovica</v>
      </c>
    </row>
    <row r="5085" spans="1:3">
      <c r="A5085" t="s">
        <v>14127</v>
      </c>
      <c r="B5085" t="s">
        <v>14128</v>
      </c>
      <c r="C5085" t="str">
        <f t="shared" si="79"/>
        <v>SIMajšperk</v>
      </c>
    </row>
    <row r="5086" spans="1:3">
      <c r="A5086" t="s">
        <v>14129</v>
      </c>
      <c r="B5086" t="s">
        <v>14130</v>
      </c>
      <c r="C5086" t="str">
        <f t="shared" si="79"/>
        <v>SIMaribor</v>
      </c>
    </row>
    <row r="5087" spans="1:3">
      <c r="A5087" t="s">
        <v>14131</v>
      </c>
      <c r="B5087" t="s">
        <v>14132</v>
      </c>
      <c r="C5087" t="str">
        <f t="shared" si="79"/>
        <v>SIMedvode</v>
      </c>
    </row>
    <row r="5088" spans="1:3">
      <c r="A5088" t="s">
        <v>14133</v>
      </c>
      <c r="B5088" t="s">
        <v>14134</v>
      </c>
      <c r="C5088" t="str">
        <f t="shared" si="79"/>
        <v>SIMengeš</v>
      </c>
    </row>
    <row r="5089" spans="1:3">
      <c r="A5089" t="s">
        <v>14135</v>
      </c>
      <c r="B5089" t="s">
        <v>14136</v>
      </c>
      <c r="C5089" t="str">
        <f t="shared" si="79"/>
        <v>SIMetlika</v>
      </c>
    </row>
    <row r="5090" spans="1:3">
      <c r="A5090" t="s">
        <v>14137</v>
      </c>
      <c r="B5090" t="s">
        <v>14138</v>
      </c>
      <c r="C5090" t="str">
        <f t="shared" si="79"/>
        <v>SIMežica</v>
      </c>
    </row>
    <row r="5091" spans="1:3">
      <c r="A5091" t="s">
        <v>14139</v>
      </c>
      <c r="B5091" t="s">
        <v>14140</v>
      </c>
      <c r="C5091" t="str">
        <f t="shared" si="79"/>
        <v>SIMiren-Kostanjevica</v>
      </c>
    </row>
    <row r="5092" spans="1:3">
      <c r="A5092" t="s">
        <v>14141</v>
      </c>
      <c r="B5092" t="s">
        <v>14142</v>
      </c>
      <c r="C5092" t="str">
        <f t="shared" si="79"/>
        <v>SIMislinja</v>
      </c>
    </row>
    <row r="5093" spans="1:3">
      <c r="A5093" t="s">
        <v>14143</v>
      </c>
      <c r="B5093" t="s">
        <v>14144</v>
      </c>
      <c r="C5093" t="str">
        <f t="shared" si="79"/>
        <v>SIMoravče</v>
      </c>
    </row>
    <row r="5094" spans="1:3">
      <c r="A5094" t="s">
        <v>14145</v>
      </c>
      <c r="B5094" t="s">
        <v>14146</v>
      </c>
      <c r="C5094" t="str">
        <f t="shared" si="79"/>
        <v>SIMoravske Toplice</v>
      </c>
    </row>
    <row r="5095" spans="1:3">
      <c r="A5095" t="s">
        <v>14147</v>
      </c>
      <c r="B5095" t="s">
        <v>14148</v>
      </c>
      <c r="C5095" t="str">
        <f t="shared" si="79"/>
        <v>SIMozirje</v>
      </c>
    </row>
    <row r="5096" spans="1:3">
      <c r="A5096" t="s">
        <v>14149</v>
      </c>
      <c r="B5096" t="s">
        <v>14150</v>
      </c>
      <c r="C5096" t="str">
        <f t="shared" si="79"/>
        <v>SIMurska Sobota</v>
      </c>
    </row>
    <row r="5097" spans="1:3">
      <c r="A5097" t="s">
        <v>14151</v>
      </c>
      <c r="B5097" t="s">
        <v>14152</v>
      </c>
      <c r="C5097" t="str">
        <f t="shared" si="79"/>
        <v>SIMuta</v>
      </c>
    </row>
    <row r="5098" spans="1:3">
      <c r="A5098" t="s">
        <v>14153</v>
      </c>
      <c r="B5098" t="s">
        <v>14154</v>
      </c>
      <c r="C5098" t="str">
        <f t="shared" si="79"/>
        <v>SINaklo</v>
      </c>
    </row>
    <row r="5099" spans="1:3">
      <c r="A5099" t="s">
        <v>14155</v>
      </c>
      <c r="B5099" t="s">
        <v>14156</v>
      </c>
      <c r="C5099" t="str">
        <f t="shared" si="79"/>
        <v>SINazarje</v>
      </c>
    </row>
    <row r="5100" spans="1:3">
      <c r="A5100" t="s">
        <v>14157</v>
      </c>
      <c r="B5100" t="s">
        <v>14158</v>
      </c>
      <c r="C5100" t="str">
        <f t="shared" si="79"/>
        <v>SINova Gorica</v>
      </c>
    </row>
    <row r="5101" spans="1:3">
      <c r="A5101" t="s">
        <v>14159</v>
      </c>
      <c r="B5101" t="s">
        <v>14160</v>
      </c>
      <c r="C5101" t="str">
        <f t="shared" si="79"/>
        <v>SINovo Mesto</v>
      </c>
    </row>
    <row r="5102" spans="1:3">
      <c r="A5102" t="s">
        <v>14161</v>
      </c>
      <c r="B5102" t="s">
        <v>14162</v>
      </c>
      <c r="C5102" t="str">
        <f t="shared" si="79"/>
        <v>SIOdranci</v>
      </c>
    </row>
    <row r="5103" spans="1:3">
      <c r="A5103" t="s">
        <v>14163</v>
      </c>
      <c r="B5103" t="s">
        <v>14164</v>
      </c>
      <c r="C5103" t="str">
        <f t="shared" si="79"/>
        <v>SIOrmož</v>
      </c>
    </row>
    <row r="5104" spans="1:3">
      <c r="A5104" t="s">
        <v>14165</v>
      </c>
      <c r="B5104" t="s">
        <v>14166</v>
      </c>
      <c r="C5104" t="str">
        <f t="shared" si="79"/>
        <v>SIOsilnica</v>
      </c>
    </row>
    <row r="5105" spans="1:3">
      <c r="A5105" t="s">
        <v>14167</v>
      </c>
      <c r="B5105" t="s">
        <v>14168</v>
      </c>
      <c r="C5105" t="str">
        <f t="shared" si="79"/>
        <v>SIPesnica</v>
      </c>
    </row>
    <row r="5106" spans="1:3">
      <c r="A5106" t="s">
        <v>14169</v>
      </c>
      <c r="B5106" t="s">
        <v>14170</v>
      </c>
      <c r="C5106" t="str">
        <f t="shared" si="79"/>
        <v>SIPiran</v>
      </c>
    </row>
    <row r="5107" spans="1:3">
      <c r="A5107" t="s">
        <v>14171</v>
      </c>
      <c r="B5107" t="s">
        <v>14172</v>
      </c>
      <c r="C5107" t="str">
        <f t="shared" si="79"/>
        <v>SIPivka</v>
      </c>
    </row>
    <row r="5108" spans="1:3">
      <c r="A5108" t="s">
        <v>14173</v>
      </c>
      <c r="B5108" t="s">
        <v>14174</v>
      </c>
      <c r="C5108" t="str">
        <f t="shared" si="79"/>
        <v>SIPodčetrtek</v>
      </c>
    </row>
    <row r="5109" spans="1:3">
      <c r="A5109" t="s">
        <v>14175</v>
      </c>
      <c r="B5109" t="s">
        <v>14176</v>
      </c>
      <c r="C5109" t="str">
        <f t="shared" si="79"/>
        <v>SIPodvelka</v>
      </c>
    </row>
    <row r="5110" spans="1:3">
      <c r="A5110" t="s">
        <v>14177</v>
      </c>
      <c r="B5110" t="s">
        <v>14178</v>
      </c>
      <c r="C5110" t="str">
        <f t="shared" si="79"/>
        <v>SIPostojna</v>
      </c>
    </row>
    <row r="5111" spans="1:3">
      <c r="A5111" t="s">
        <v>14179</v>
      </c>
      <c r="B5111" t="s">
        <v>14180</v>
      </c>
      <c r="C5111" t="str">
        <f t="shared" si="79"/>
        <v>SIPreddvor</v>
      </c>
    </row>
    <row r="5112" spans="1:3">
      <c r="A5112" t="s">
        <v>14181</v>
      </c>
      <c r="B5112" t="s">
        <v>14182</v>
      </c>
      <c r="C5112" t="str">
        <f t="shared" si="79"/>
        <v>SIPtuj</v>
      </c>
    </row>
    <row r="5113" spans="1:3">
      <c r="A5113" t="s">
        <v>14183</v>
      </c>
      <c r="B5113" t="s">
        <v>14184</v>
      </c>
      <c r="C5113" t="str">
        <f t="shared" si="79"/>
        <v>SIPuconci</v>
      </c>
    </row>
    <row r="5114" spans="1:3">
      <c r="A5114" t="s">
        <v>14185</v>
      </c>
      <c r="B5114" t="s">
        <v>14186</v>
      </c>
      <c r="C5114" t="str">
        <f t="shared" si="79"/>
        <v>SIRače-Fram</v>
      </c>
    </row>
    <row r="5115" spans="1:3">
      <c r="A5115" t="s">
        <v>14187</v>
      </c>
      <c r="B5115" t="s">
        <v>14188</v>
      </c>
      <c r="C5115" t="str">
        <f t="shared" si="79"/>
        <v>SIRadeče</v>
      </c>
    </row>
    <row r="5116" spans="1:3">
      <c r="A5116" t="s">
        <v>14189</v>
      </c>
      <c r="B5116" t="s">
        <v>14190</v>
      </c>
      <c r="C5116" t="str">
        <f t="shared" si="79"/>
        <v>SIRadenci</v>
      </c>
    </row>
    <row r="5117" spans="1:3">
      <c r="A5117" t="s">
        <v>14191</v>
      </c>
      <c r="B5117" t="s">
        <v>14192</v>
      </c>
      <c r="C5117" t="str">
        <f t="shared" si="79"/>
        <v>SIRadlje ob Dravi</v>
      </c>
    </row>
    <row r="5118" spans="1:3">
      <c r="A5118" t="s">
        <v>14193</v>
      </c>
      <c r="B5118" t="s">
        <v>14194</v>
      </c>
      <c r="C5118" t="str">
        <f t="shared" si="79"/>
        <v>SIRadovljica</v>
      </c>
    </row>
    <row r="5119" spans="1:3">
      <c r="A5119" t="s">
        <v>14195</v>
      </c>
      <c r="B5119" t="s">
        <v>14196</v>
      </c>
      <c r="C5119" t="str">
        <f t="shared" si="79"/>
        <v>SIRavne na Koroškem</v>
      </c>
    </row>
    <row r="5120" spans="1:3">
      <c r="A5120" t="s">
        <v>14197</v>
      </c>
      <c r="B5120" t="s">
        <v>14198</v>
      </c>
      <c r="C5120" t="str">
        <f t="shared" si="79"/>
        <v>SIRibnica</v>
      </c>
    </row>
    <row r="5121" spans="1:3">
      <c r="A5121" t="s">
        <v>14199</v>
      </c>
      <c r="B5121" t="s">
        <v>14200</v>
      </c>
      <c r="C5121" t="str">
        <f t="shared" si="79"/>
        <v>SIRogašovci</v>
      </c>
    </row>
    <row r="5122" spans="1:3">
      <c r="A5122" t="s">
        <v>14201</v>
      </c>
      <c r="B5122" t="s">
        <v>14202</v>
      </c>
      <c r="C5122" t="str">
        <f t="shared" si="79"/>
        <v>SIRogaška Slatina</v>
      </c>
    </row>
    <row r="5123" spans="1:3">
      <c r="A5123" t="s">
        <v>14203</v>
      </c>
      <c r="B5123" t="s">
        <v>14204</v>
      </c>
      <c r="C5123" t="str">
        <f t="shared" ref="C5123:C5186" si="80">LEFT(A5123,2)&amp;B5123</f>
        <v>SIRogatec</v>
      </c>
    </row>
    <row r="5124" spans="1:3">
      <c r="A5124" t="s">
        <v>14205</v>
      </c>
      <c r="B5124" t="s">
        <v>14206</v>
      </c>
      <c r="C5124" t="str">
        <f t="shared" si="80"/>
        <v>SIRuše</v>
      </c>
    </row>
    <row r="5125" spans="1:3">
      <c r="A5125" t="s">
        <v>14207</v>
      </c>
      <c r="B5125" t="s">
        <v>14208</v>
      </c>
      <c r="C5125" t="str">
        <f t="shared" si="80"/>
        <v>SISemič</v>
      </c>
    </row>
    <row r="5126" spans="1:3">
      <c r="A5126" t="s">
        <v>14209</v>
      </c>
      <c r="B5126" t="s">
        <v>14210</v>
      </c>
      <c r="C5126" t="str">
        <f t="shared" si="80"/>
        <v>SISevnica</v>
      </c>
    </row>
    <row r="5127" spans="1:3">
      <c r="A5127" t="s">
        <v>14211</v>
      </c>
      <c r="B5127" t="s">
        <v>14212</v>
      </c>
      <c r="C5127" t="str">
        <f t="shared" si="80"/>
        <v>SISežana</v>
      </c>
    </row>
    <row r="5128" spans="1:3">
      <c r="A5128" t="s">
        <v>14213</v>
      </c>
      <c r="B5128" t="s">
        <v>14214</v>
      </c>
      <c r="C5128" t="str">
        <f t="shared" si="80"/>
        <v>SISlovenj Gradec</v>
      </c>
    </row>
    <row r="5129" spans="1:3">
      <c r="A5129" t="s">
        <v>14215</v>
      </c>
      <c r="B5129" t="s">
        <v>14216</v>
      </c>
      <c r="C5129" t="str">
        <f t="shared" si="80"/>
        <v>SISlovenska Bistrica</v>
      </c>
    </row>
    <row r="5130" spans="1:3">
      <c r="A5130" t="s">
        <v>14217</v>
      </c>
      <c r="B5130" t="s">
        <v>14218</v>
      </c>
      <c r="C5130" t="str">
        <f t="shared" si="80"/>
        <v>SISlovenske Konjice</v>
      </c>
    </row>
    <row r="5131" spans="1:3">
      <c r="A5131" t="s">
        <v>14219</v>
      </c>
      <c r="B5131" t="s">
        <v>14220</v>
      </c>
      <c r="C5131" t="str">
        <f t="shared" si="80"/>
        <v>SIStarše</v>
      </c>
    </row>
    <row r="5132" spans="1:3">
      <c r="A5132" t="s">
        <v>14221</v>
      </c>
      <c r="B5132" t="s">
        <v>14222</v>
      </c>
      <c r="C5132" t="str">
        <f t="shared" si="80"/>
        <v>SISveti Jurij</v>
      </c>
    </row>
    <row r="5133" spans="1:3">
      <c r="A5133" t="s">
        <v>14223</v>
      </c>
      <c r="B5133" t="s">
        <v>14224</v>
      </c>
      <c r="C5133" t="str">
        <f t="shared" si="80"/>
        <v>SIŠenčur</v>
      </c>
    </row>
    <row r="5134" spans="1:3">
      <c r="A5134" t="s">
        <v>14225</v>
      </c>
      <c r="B5134" t="s">
        <v>14226</v>
      </c>
      <c r="C5134" t="str">
        <f t="shared" si="80"/>
        <v>SIŠentilj</v>
      </c>
    </row>
    <row r="5135" spans="1:3">
      <c r="A5135" t="s">
        <v>14227</v>
      </c>
      <c r="B5135" t="s">
        <v>14228</v>
      </c>
      <c r="C5135" t="str">
        <f t="shared" si="80"/>
        <v>SIŠentjernej</v>
      </c>
    </row>
    <row r="5136" spans="1:3">
      <c r="A5136" t="s">
        <v>14229</v>
      </c>
      <c r="B5136" t="s">
        <v>14230</v>
      </c>
      <c r="C5136" t="str">
        <f t="shared" si="80"/>
        <v>SIŠentjur</v>
      </c>
    </row>
    <row r="5137" spans="1:3">
      <c r="A5137" t="s">
        <v>14231</v>
      </c>
      <c r="B5137" t="s">
        <v>14232</v>
      </c>
      <c r="C5137" t="str">
        <f t="shared" si="80"/>
        <v>SIŠkocjan</v>
      </c>
    </row>
    <row r="5138" spans="1:3">
      <c r="A5138" t="s">
        <v>14233</v>
      </c>
      <c r="B5138" t="s">
        <v>14234</v>
      </c>
      <c r="C5138" t="str">
        <f t="shared" si="80"/>
        <v>SIŠkofja Loka</v>
      </c>
    </row>
    <row r="5139" spans="1:3">
      <c r="A5139" t="s">
        <v>14235</v>
      </c>
      <c r="B5139" t="s">
        <v>14236</v>
      </c>
      <c r="C5139" t="str">
        <f t="shared" si="80"/>
        <v>SIŠkofljica</v>
      </c>
    </row>
    <row r="5140" spans="1:3">
      <c r="A5140" t="s">
        <v>14237</v>
      </c>
      <c r="B5140" t="s">
        <v>14238</v>
      </c>
      <c r="C5140" t="str">
        <f t="shared" si="80"/>
        <v>SIŠmarje pri Jelšah</v>
      </c>
    </row>
    <row r="5141" spans="1:3">
      <c r="A5141" t="s">
        <v>14239</v>
      </c>
      <c r="B5141" t="s">
        <v>14240</v>
      </c>
      <c r="C5141" t="str">
        <f t="shared" si="80"/>
        <v>SIŠmartno ob Paki</v>
      </c>
    </row>
    <row r="5142" spans="1:3">
      <c r="A5142" t="s">
        <v>14241</v>
      </c>
      <c r="B5142" t="s">
        <v>14242</v>
      </c>
      <c r="C5142" t="str">
        <f t="shared" si="80"/>
        <v>SIŠoštanj</v>
      </c>
    </row>
    <row r="5143" spans="1:3">
      <c r="A5143" t="s">
        <v>14243</v>
      </c>
      <c r="B5143" t="s">
        <v>14244</v>
      </c>
      <c r="C5143" t="str">
        <f t="shared" si="80"/>
        <v>SIŠtore</v>
      </c>
    </row>
    <row r="5144" spans="1:3">
      <c r="A5144" t="s">
        <v>14245</v>
      </c>
      <c r="B5144" t="s">
        <v>14246</v>
      </c>
      <c r="C5144" t="str">
        <f t="shared" si="80"/>
        <v>SITolmin</v>
      </c>
    </row>
    <row r="5145" spans="1:3">
      <c r="A5145" t="s">
        <v>14247</v>
      </c>
      <c r="B5145" t="s">
        <v>14248</v>
      </c>
      <c r="C5145" t="str">
        <f t="shared" si="80"/>
        <v>SITrbovlje</v>
      </c>
    </row>
    <row r="5146" spans="1:3">
      <c r="A5146" t="s">
        <v>14249</v>
      </c>
      <c r="B5146" t="s">
        <v>14250</v>
      </c>
      <c r="C5146" t="str">
        <f t="shared" si="80"/>
        <v>SITrebnje</v>
      </c>
    </row>
    <row r="5147" spans="1:3">
      <c r="A5147" t="s">
        <v>14251</v>
      </c>
      <c r="B5147" t="s">
        <v>14252</v>
      </c>
      <c r="C5147" t="str">
        <f t="shared" si="80"/>
        <v>SITržič</v>
      </c>
    </row>
    <row r="5148" spans="1:3">
      <c r="A5148" t="s">
        <v>14253</v>
      </c>
      <c r="B5148" t="s">
        <v>14254</v>
      </c>
      <c r="C5148" t="str">
        <f t="shared" si="80"/>
        <v>SITurnišče</v>
      </c>
    </row>
    <row r="5149" spans="1:3">
      <c r="A5149" t="s">
        <v>14255</v>
      </c>
      <c r="B5149" t="s">
        <v>14256</v>
      </c>
      <c r="C5149" t="str">
        <f t="shared" si="80"/>
        <v>SIVelenje</v>
      </c>
    </row>
    <row r="5150" spans="1:3">
      <c r="A5150" t="s">
        <v>14257</v>
      </c>
      <c r="B5150" t="s">
        <v>14258</v>
      </c>
      <c r="C5150" t="str">
        <f t="shared" si="80"/>
        <v>SIVelike Lašče</v>
      </c>
    </row>
    <row r="5151" spans="1:3">
      <c r="A5151" t="s">
        <v>14259</v>
      </c>
      <c r="B5151" t="s">
        <v>14260</v>
      </c>
      <c r="C5151" t="str">
        <f t="shared" si="80"/>
        <v>SIVidem</v>
      </c>
    </row>
    <row r="5152" spans="1:3">
      <c r="A5152" t="s">
        <v>14261</v>
      </c>
      <c r="B5152" t="s">
        <v>14262</v>
      </c>
      <c r="C5152" t="str">
        <f t="shared" si="80"/>
        <v>SIVipava</v>
      </c>
    </row>
    <row r="5153" spans="1:3">
      <c r="A5153" t="s">
        <v>14263</v>
      </c>
      <c r="B5153" t="s">
        <v>14264</v>
      </c>
      <c r="C5153" t="str">
        <f t="shared" si="80"/>
        <v>SIVitanje</v>
      </c>
    </row>
    <row r="5154" spans="1:3">
      <c r="A5154" t="s">
        <v>14265</v>
      </c>
      <c r="B5154" t="s">
        <v>14266</v>
      </c>
      <c r="C5154" t="str">
        <f t="shared" si="80"/>
        <v>SIVodice</v>
      </c>
    </row>
    <row r="5155" spans="1:3">
      <c r="A5155" t="s">
        <v>14267</v>
      </c>
      <c r="B5155" t="s">
        <v>14268</v>
      </c>
      <c r="C5155" t="str">
        <f t="shared" si="80"/>
        <v>SIVojnik</v>
      </c>
    </row>
    <row r="5156" spans="1:3">
      <c r="A5156" t="s">
        <v>14269</v>
      </c>
      <c r="B5156" t="s">
        <v>14270</v>
      </c>
      <c r="C5156" t="str">
        <f t="shared" si="80"/>
        <v>SIVrhnika</v>
      </c>
    </row>
    <row r="5157" spans="1:3">
      <c r="A5157" t="s">
        <v>14271</v>
      </c>
      <c r="B5157" t="s">
        <v>14272</v>
      </c>
      <c r="C5157" t="str">
        <f t="shared" si="80"/>
        <v>SIVuzenica</v>
      </c>
    </row>
    <row r="5158" spans="1:3">
      <c r="A5158" t="s">
        <v>14273</v>
      </c>
      <c r="B5158" t="s">
        <v>14274</v>
      </c>
      <c r="C5158" t="str">
        <f t="shared" si="80"/>
        <v>SIZagorje ob Savi</v>
      </c>
    </row>
    <row r="5159" spans="1:3">
      <c r="A5159" t="s">
        <v>14275</v>
      </c>
      <c r="B5159" t="s">
        <v>14276</v>
      </c>
      <c r="C5159" t="str">
        <f t="shared" si="80"/>
        <v>SIZavrč</v>
      </c>
    </row>
    <row r="5160" spans="1:3">
      <c r="A5160" t="s">
        <v>14277</v>
      </c>
      <c r="B5160" t="s">
        <v>14278</v>
      </c>
      <c r="C5160" t="str">
        <f t="shared" si="80"/>
        <v>SIZreče</v>
      </c>
    </row>
    <row r="5161" spans="1:3">
      <c r="A5161" t="s">
        <v>14279</v>
      </c>
      <c r="B5161" t="s">
        <v>14280</v>
      </c>
      <c r="C5161" t="str">
        <f t="shared" si="80"/>
        <v>SIŽelezniki</v>
      </c>
    </row>
    <row r="5162" spans="1:3">
      <c r="A5162" t="s">
        <v>14281</v>
      </c>
      <c r="B5162" t="s">
        <v>14282</v>
      </c>
      <c r="C5162" t="str">
        <f t="shared" si="80"/>
        <v>SIŽiri</v>
      </c>
    </row>
    <row r="5163" spans="1:3">
      <c r="A5163" t="s">
        <v>14283</v>
      </c>
      <c r="B5163" t="s">
        <v>14284</v>
      </c>
      <c r="C5163" t="str">
        <f t="shared" si="80"/>
        <v>SIBenedikt</v>
      </c>
    </row>
    <row r="5164" spans="1:3">
      <c r="A5164" t="s">
        <v>14285</v>
      </c>
      <c r="B5164" t="s">
        <v>14286</v>
      </c>
      <c r="C5164" t="str">
        <f t="shared" si="80"/>
        <v>SIBistrica ob Sotli</v>
      </c>
    </row>
    <row r="5165" spans="1:3">
      <c r="A5165" t="s">
        <v>14287</v>
      </c>
      <c r="B5165" t="s">
        <v>14288</v>
      </c>
      <c r="C5165" t="str">
        <f t="shared" si="80"/>
        <v>SIBloke</v>
      </c>
    </row>
    <row r="5166" spans="1:3">
      <c r="A5166" t="s">
        <v>14289</v>
      </c>
      <c r="B5166" t="s">
        <v>14290</v>
      </c>
      <c r="C5166" t="str">
        <f t="shared" si="80"/>
        <v>SIBraslovče</v>
      </c>
    </row>
    <row r="5167" spans="1:3">
      <c r="A5167" t="s">
        <v>14291</v>
      </c>
      <c r="B5167" t="s">
        <v>14292</v>
      </c>
      <c r="C5167" t="str">
        <f t="shared" si="80"/>
        <v>SICankova</v>
      </c>
    </row>
    <row r="5168" spans="1:3">
      <c r="A5168" t="s">
        <v>14293</v>
      </c>
      <c r="B5168" t="s">
        <v>14294</v>
      </c>
      <c r="C5168" t="str">
        <f t="shared" si="80"/>
        <v>SICerkvenjak</v>
      </c>
    </row>
    <row r="5169" spans="1:3">
      <c r="A5169" t="s">
        <v>14295</v>
      </c>
      <c r="B5169" t="s">
        <v>14296</v>
      </c>
      <c r="C5169" t="str">
        <f t="shared" si="80"/>
        <v>SIDobje</v>
      </c>
    </row>
    <row r="5170" spans="1:3">
      <c r="A5170" t="s">
        <v>14297</v>
      </c>
      <c r="B5170" t="s">
        <v>14298</v>
      </c>
      <c r="C5170" t="str">
        <f t="shared" si="80"/>
        <v>SIDobrna</v>
      </c>
    </row>
    <row r="5171" spans="1:3">
      <c r="A5171" t="s">
        <v>14299</v>
      </c>
      <c r="B5171" t="s">
        <v>14300</v>
      </c>
      <c r="C5171" t="str">
        <f t="shared" si="80"/>
        <v>SIDobrovnik</v>
      </c>
    </row>
    <row r="5172" spans="1:3">
      <c r="A5172" t="s">
        <v>14301</v>
      </c>
      <c r="B5172" t="s">
        <v>14302</v>
      </c>
      <c r="C5172" t="str">
        <f t="shared" si="80"/>
        <v>SIDolenjske Toplice</v>
      </c>
    </row>
    <row r="5173" spans="1:3">
      <c r="A5173" t="s">
        <v>14303</v>
      </c>
      <c r="B5173" t="s">
        <v>14304</v>
      </c>
      <c r="C5173" t="str">
        <f t="shared" si="80"/>
        <v>SIGrad</v>
      </c>
    </row>
    <row r="5174" spans="1:3">
      <c r="A5174" t="s">
        <v>14305</v>
      </c>
      <c r="B5174" t="s">
        <v>14306</v>
      </c>
      <c r="C5174" t="str">
        <f t="shared" si="80"/>
        <v>SIHajdina</v>
      </c>
    </row>
    <row r="5175" spans="1:3">
      <c r="A5175" t="s">
        <v>14307</v>
      </c>
      <c r="B5175" t="s">
        <v>14308</v>
      </c>
      <c r="C5175" t="str">
        <f t="shared" si="80"/>
        <v>SIHoče-Slivnica</v>
      </c>
    </row>
    <row r="5176" spans="1:3">
      <c r="A5176" t="s">
        <v>14309</v>
      </c>
      <c r="B5176" t="s">
        <v>14310</v>
      </c>
      <c r="C5176" t="str">
        <f t="shared" si="80"/>
        <v>SIHodoš</v>
      </c>
    </row>
    <row r="5177" spans="1:3">
      <c r="A5177" t="s">
        <v>14311</v>
      </c>
      <c r="B5177" t="s">
        <v>14312</v>
      </c>
      <c r="C5177" t="str">
        <f t="shared" si="80"/>
        <v>SIHorjul</v>
      </c>
    </row>
    <row r="5178" spans="1:3">
      <c r="A5178" t="s">
        <v>14313</v>
      </c>
      <c r="B5178" t="s">
        <v>14314</v>
      </c>
      <c r="C5178" t="str">
        <f t="shared" si="80"/>
        <v>SIJezersko</v>
      </c>
    </row>
    <row r="5179" spans="1:3">
      <c r="A5179" t="s">
        <v>14315</v>
      </c>
      <c r="B5179" t="s">
        <v>14316</v>
      </c>
      <c r="C5179" t="str">
        <f t="shared" si="80"/>
        <v>SIKomenda</v>
      </c>
    </row>
    <row r="5180" spans="1:3">
      <c r="A5180" t="s">
        <v>14317</v>
      </c>
      <c r="B5180" t="s">
        <v>14318</v>
      </c>
      <c r="C5180" t="str">
        <f t="shared" si="80"/>
        <v>SIKostel</v>
      </c>
    </row>
    <row r="5181" spans="1:3">
      <c r="A5181" t="s">
        <v>14319</v>
      </c>
      <c r="B5181" t="s">
        <v>14320</v>
      </c>
      <c r="C5181" t="str">
        <f t="shared" si="80"/>
        <v>SIKriževci</v>
      </c>
    </row>
    <row r="5182" spans="1:3">
      <c r="A5182" t="s">
        <v>14321</v>
      </c>
      <c r="B5182" t="s">
        <v>14322</v>
      </c>
      <c r="C5182" t="str">
        <f t="shared" si="80"/>
        <v>SILovrenc na Pohorju</v>
      </c>
    </row>
    <row r="5183" spans="1:3">
      <c r="A5183" t="s">
        <v>14323</v>
      </c>
      <c r="B5183" t="s">
        <v>14324</v>
      </c>
      <c r="C5183" t="str">
        <f t="shared" si="80"/>
        <v>SIMarkovci</v>
      </c>
    </row>
    <row r="5184" spans="1:3">
      <c r="A5184" t="s">
        <v>14325</v>
      </c>
      <c r="B5184" t="s">
        <v>14326</v>
      </c>
      <c r="C5184" t="str">
        <f t="shared" si="80"/>
        <v>SIMiklavž na Dravskem Polju</v>
      </c>
    </row>
    <row r="5185" spans="1:3">
      <c r="A5185" t="s">
        <v>14327</v>
      </c>
      <c r="B5185" t="s">
        <v>14328</v>
      </c>
      <c r="C5185" t="str">
        <f t="shared" si="80"/>
        <v>SIMirna Peč</v>
      </c>
    </row>
    <row r="5186" spans="1:3">
      <c r="A5186" t="s">
        <v>14329</v>
      </c>
      <c r="B5186" t="s">
        <v>14330</v>
      </c>
      <c r="C5186" t="str">
        <f t="shared" si="80"/>
        <v>SIOplotnica</v>
      </c>
    </row>
    <row r="5187" spans="1:3">
      <c r="A5187" t="s">
        <v>14331</v>
      </c>
      <c r="B5187" t="s">
        <v>14332</v>
      </c>
      <c r="C5187" t="str">
        <f t="shared" ref="C5187:C5250" si="81">LEFT(A5187,2)&amp;B5187</f>
        <v>SIPodlehnik</v>
      </c>
    </row>
    <row r="5188" spans="1:3">
      <c r="A5188" t="s">
        <v>14333</v>
      </c>
      <c r="B5188" t="s">
        <v>14334</v>
      </c>
      <c r="C5188" t="str">
        <f t="shared" si="81"/>
        <v>SIPolzela</v>
      </c>
    </row>
    <row r="5189" spans="1:3">
      <c r="A5189" t="s">
        <v>14335</v>
      </c>
      <c r="B5189" t="s">
        <v>14336</v>
      </c>
      <c r="C5189" t="str">
        <f t="shared" si="81"/>
        <v>SIPrebold</v>
      </c>
    </row>
    <row r="5190" spans="1:3">
      <c r="A5190" t="s">
        <v>14337</v>
      </c>
      <c r="B5190" t="s">
        <v>14338</v>
      </c>
      <c r="C5190" t="str">
        <f t="shared" si="81"/>
        <v>SIPrevalje</v>
      </c>
    </row>
    <row r="5191" spans="1:3">
      <c r="A5191" t="s">
        <v>14339</v>
      </c>
      <c r="B5191" t="s">
        <v>14340</v>
      </c>
      <c r="C5191" t="str">
        <f t="shared" si="81"/>
        <v>SIRazkrižje</v>
      </c>
    </row>
    <row r="5192" spans="1:3">
      <c r="A5192" t="s">
        <v>14341</v>
      </c>
      <c r="B5192" t="s">
        <v>14342</v>
      </c>
      <c r="C5192" t="str">
        <f t="shared" si="81"/>
        <v>SIRibnica na Pohorju</v>
      </c>
    </row>
    <row r="5193" spans="1:3">
      <c r="A5193" t="s">
        <v>14343</v>
      </c>
      <c r="B5193" t="s">
        <v>14344</v>
      </c>
      <c r="C5193" t="str">
        <f t="shared" si="81"/>
        <v>SISelnica ob Dravi</v>
      </c>
    </row>
    <row r="5194" spans="1:3">
      <c r="A5194" t="s">
        <v>14345</v>
      </c>
      <c r="B5194" t="s">
        <v>14346</v>
      </c>
      <c r="C5194" t="str">
        <f t="shared" si="81"/>
        <v>SISodražica</v>
      </c>
    </row>
    <row r="5195" spans="1:3">
      <c r="A5195" t="s">
        <v>14347</v>
      </c>
      <c r="B5195" t="s">
        <v>14348</v>
      </c>
      <c r="C5195" t="str">
        <f t="shared" si="81"/>
        <v>SISolčava</v>
      </c>
    </row>
    <row r="5196" spans="1:3">
      <c r="A5196" t="s">
        <v>14349</v>
      </c>
      <c r="B5196" t="s">
        <v>14350</v>
      </c>
      <c r="C5196" t="str">
        <f t="shared" si="81"/>
        <v>SISveta Ana</v>
      </c>
    </row>
    <row r="5197" spans="1:3">
      <c r="A5197" t="s">
        <v>14351</v>
      </c>
      <c r="B5197" t="s">
        <v>14352</v>
      </c>
      <c r="C5197" t="str">
        <f t="shared" si="81"/>
        <v>SISveti Andraž v Slovenskih Goricah</v>
      </c>
    </row>
    <row r="5198" spans="1:3">
      <c r="A5198" t="s">
        <v>14353</v>
      </c>
      <c r="B5198" t="s">
        <v>14354</v>
      </c>
      <c r="C5198" t="str">
        <f t="shared" si="81"/>
        <v>SIŠempeter-Vrtojba</v>
      </c>
    </row>
    <row r="5199" spans="1:3">
      <c r="A5199" t="s">
        <v>14355</v>
      </c>
      <c r="B5199" t="s">
        <v>14356</v>
      </c>
      <c r="C5199" t="str">
        <f t="shared" si="81"/>
        <v>SITabor</v>
      </c>
    </row>
    <row r="5200" spans="1:3">
      <c r="A5200" t="s">
        <v>14357</v>
      </c>
      <c r="B5200" t="s">
        <v>14358</v>
      </c>
      <c r="C5200" t="str">
        <f t="shared" si="81"/>
        <v>SITrnovska Vas</v>
      </c>
    </row>
    <row r="5201" spans="1:3">
      <c r="A5201" t="s">
        <v>14359</v>
      </c>
      <c r="B5201" t="s">
        <v>14360</v>
      </c>
      <c r="C5201" t="str">
        <f t="shared" si="81"/>
        <v>SITrzin</v>
      </c>
    </row>
    <row r="5202" spans="1:3">
      <c r="A5202" t="s">
        <v>14361</v>
      </c>
      <c r="B5202" t="s">
        <v>14362</v>
      </c>
      <c r="C5202" t="str">
        <f t="shared" si="81"/>
        <v>SIVelika Polana</v>
      </c>
    </row>
    <row r="5203" spans="1:3">
      <c r="A5203" t="s">
        <v>14363</v>
      </c>
      <c r="B5203" t="s">
        <v>14364</v>
      </c>
      <c r="C5203" t="str">
        <f t="shared" si="81"/>
        <v>SIVeržej</v>
      </c>
    </row>
    <row r="5204" spans="1:3">
      <c r="A5204" t="s">
        <v>14365</v>
      </c>
      <c r="B5204" t="s">
        <v>14366</v>
      </c>
      <c r="C5204" t="str">
        <f t="shared" si="81"/>
        <v>SIVransko</v>
      </c>
    </row>
    <row r="5205" spans="1:3">
      <c r="A5205" t="s">
        <v>14367</v>
      </c>
      <c r="B5205" t="s">
        <v>14368</v>
      </c>
      <c r="C5205" t="str">
        <f t="shared" si="81"/>
        <v>SIŽalec</v>
      </c>
    </row>
    <row r="5206" spans="1:3">
      <c r="A5206" t="s">
        <v>14369</v>
      </c>
      <c r="B5206" t="s">
        <v>14370</v>
      </c>
      <c r="C5206" t="str">
        <f t="shared" si="81"/>
        <v>SIŽetale</v>
      </c>
    </row>
    <row r="5207" spans="1:3">
      <c r="A5207" t="s">
        <v>14371</v>
      </c>
      <c r="B5207" t="s">
        <v>14372</v>
      </c>
      <c r="C5207" t="str">
        <f t="shared" si="81"/>
        <v>SIŽirovnica</v>
      </c>
    </row>
    <row r="5208" spans="1:3">
      <c r="A5208" t="s">
        <v>14373</v>
      </c>
      <c r="B5208" t="s">
        <v>14374</v>
      </c>
      <c r="C5208" t="str">
        <f t="shared" si="81"/>
        <v>SIŽužemberk</v>
      </c>
    </row>
    <row r="5209" spans="1:3">
      <c r="A5209" t="s">
        <v>14375</v>
      </c>
      <c r="B5209" t="s">
        <v>14376</v>
      </c>
      <c r="C5209" t="str">
        <f t="shared" si="81"/>
        <v>SIŠmartno pri Litiji</v>
      </c>
    </row>
    <row r="5210" spans="1:3">
      <c r="A5210" t="s">
        <v>14377</v>
      </c>
      <c r="B5210" t="s">
        <v>14378</v>
      </c>
      <c r="C5210" t="str">
        <f t="shared" si="81"/>
        <v>SIApače</v>
      </c>
    </row>
    <row r="5211" spans="1:3">
      <c r="A5211" t="s">
        <v>14379</v>
      </c>
      <c r="B5211" t="s">
        <v>14380</v>
      </c>
      <c r="C5211" t="str">
        <f t="shared" si="81"/>
        <v>SICirkulane</v>
      </c>
    </row>
    <row r="5212" spans="1:3">
      <c r="A5212" t="s">
        <v>14381</v>
      </c>
      <c r="B5212" t="s">
        <v>14382</v>
      </c>
      <c r="C5212" t="str">
        <f t="shared" si="81"/>
        <v>SIKosanjevica na Krki</v>
      </c>
    </row>
    <row r="5213" spans="1:3">
      <c r="A5213" t="s">
        <v>14383</v>
      </c>
      <c r="B5213" t="s">
        <v>14384</v>
      </c>
      <c r="C5213" t="str">
        <f t="shared" si="81"/>
        <v>SIMakole</v>
      </c>
    </row>
    <row r="5214" spans="1:3">
      <c r="A5214" t="s">
        <v>14385</v>
      </c>
      <c r="B5214" t="s">
        <v>14386</v>
      </c>
      <c r="C5214" t="str">
        <f t="shared" si="81"/>
        <v>SIMokronog-Trebelno</v>
      </c>
    </row>
    <row r="5215" spans="1:3">
      <c r="A5215" t="s">
        <v>14387</v>
      </c>
      <c r="B5215" t="s">
        <v>14388</v>
      </c>
      <c r="C5215" t="str">
        <f t="shared" si="81"/>
        <v>SIPoljčane</v>
      </c>
    </row>
    <row r="5216" spans="1:3">
      <c r="A5216" t="s">
        <v>14389</v>
      </c>
      <c r="B5216" t="s">
        <v>14390</v>
      </c>
      <c r="C5216" t="str">
        <f t="shared" si="81"/>
        <v>SIRenče-Vogrsko</v>
      </c>
    </row>
    <row r="5217" spans="1:3">
      <c r="A5217" t="s">
        <v>14391</v>
      </c>
      <c r="B5217" t="s">
        <v>14392</v>
      </c>
      <c r="C5217" t="str">
        <f t="shared" si="81"/>
        <v>SISredišče ob Dravi</v>
      </c>
    </row>
    <row r="5218" spans="1:3">
      <c r="A5218" t="s">
        <v>14393</v>
      </c>
      <c r="B5218" t="s">
        <v>14394</v>
      </c>
      <c r="C5218" t="str">
        <f t="shared" si="81"/>
        <v>SIStraža</v>
      </c>
    </row>
    <row r="5219" spans="1:3">
      <c r="A5219" t="s">
        <v>14395</v>
      </c>
      <c r="B5219" t="s">
        <v>14396</v>
      </c>
      <c r="C5219" t="str">
        <f t="shared" si="81"/>
        <v>SISveta Trojica v Slovenskih Goricah</v>
      </c>
    </row>
    <row r="5220" spans="1:3">
      <c r="A5220" t="s">
        <v>14397</v>
      </c>
      <c r="B5220" t="s">
        <v>14398</v>
      </c>
      <c r="C5220" t="str">
        <f t="shared" si="81"/>
        <v>SISveti Tomaž</v>
      </c>
    </row>
    <row r="5221" spans="1:3">
      <c r="A5221" t="s">
        <v>14399</v>
      </c>
      <c r="B5221" t="s">
        <v>14400</v>
      </c>
      <c r="C5221" t="str">
        <f t="shared" si="81"/>
        <v>SIŠmarješke Toplice</v>
      </c>
    </row>
    <row r="5222" spans="1:3">
      <c r="A5222" t="s">
        <v>14401</v>
      </c>
      <c r="B5222" t="s">
        <v>14402</v>
      </c>
      <c r="C5222" t="str">
        <f t="shared" si="81"/>
        <v>SIGorje</v>
      </c>
    </row>
    <row r="5223" spans="1:3">
      <c r="A5223" t="s">
        <v>14403</v>
      </c>
      <c r="B5223" t="s">
        <v>14404</v>
      </c>
      <c r="C5223" t="str">
        <f t="shared" si="81"/>
        <v>SILog-Dragomer</v>
      </c>
    </row>
    <row r="5224" spans="1:3">
      <c r="A5224" t="s">
        <v>14405</v>
      </c>
      <c r="B5224" t="s">
        <v>14406</v>
      </c>
      <c r="C5224" t="str">
        <f t="shared" si="81"/>
        <v>SIRečica ob Savinji</v>
      </c>
    </row>
    <row r="5225" spans="1:3">
      <c r="A5225" t="s">
        <v>14407</v>
      </c>
      <c r="B5225" t="s">
        <v>14408</v>
      </c>
      <c r="C5225" t="str">
        <f t="shared" si="81"/>
        <v>SISveti Jurij v Slovenskih Goricah</v>
      </c>
    </row>
    <row r="5226" spans="1:3">
      <c r="A5226" t="s">
        <v>14409</v>
      </c>
      <c r="B5226" t="s">
        <v>14410</v>
      </c>
      <c r="C5226" t="str">
        <f t="shared" si="81"/>
        <v>SIŠentrupert</v>
      </c>
    </row>
    <row r="5227" spans="1:3">
      <c r="A5227" t="s">
        <v>14411</v>
      </c>
      <c r="B5227" t="s">
        <v>14412</v>
      </c>
      <c r="C5227" t="str">
        <f t="shared" si="81"/>
        <v>SIMirna</v>
      </c>
    </row>
    <row r="5228" spans="1:3">
      <c r="A5228" t="s">
        <v>14413</v>
      </c>
      <c r="B5228" t="s">
        <v>14414</v>
      </c>
      <c r="C5228" t="str">
        <f t="shared" si="81"/>
        <v>SIAnkaran</v>
      </c>
    </row>
    <row r="5229" spans="1:3">
      <c r="A5229" t="s">
        <v>14415</v>
      </c>
      <c r="B5229" t="s">
        <v>14416</v>
      </c>
      <c r="C5229" t="str">
        <f t="shared" si="81"/>
        <v>SKBanskobystrický kraj</v>
      </c>
    </row>
    <row r="5230" spans="1:3">
      <c r="A5230" t="s">
        <v>14417</v>
      </c>
      <c r="B5230" t="s">
        <v>14418</v>
      </c>
      <c r="C5230" t="str">
        <f t="shared" si="81"/>
        <v>SKBratislavský kraj</v>
      </c>
    </row>
    <row r="5231" spans="1:3">
      <c r="A5231" t="s">
        <v>14419</v>
      </c>
      <c r="B5231" t="s">
        <v>14420</v>
      </c>
      <c r="C5231" t="str">
        <f t="shared" si="81"/>
        <v>SKKošický kraj</v>
      </c>
    </row>
    <row r="5232" spans="1:3">
      <c r="A5232" t="s">
        <v>14421</v>
      </c>
      <c r="B5232" t="s">
        <v>14422</v>
      </c>
      <c r="C5232" t="str">
        <f t="shared" si="81"/>
        <v>SKNitriansky kraj</v>
      </c>
    </row>
    <row r="5233" spans="1:3">
      <c r="A5233" t="s">
        <v>14423</v>
      </c>
      <c r="B5233" t="s">
        <v>14424</v>
      </c>
      <c r="C5233" t="str">
        <f t="shared" si="81"/>
        <v>SKPrešovský kraj</v>
      </c>
    </row>
    <row r="5234" spans="1:3">
      <c r="A5234" t="s">
        <v>14425</v>
      </c>
      <c r="B5234" t="s">
        <v>14426</v>
      </c>
      <c r="C5234" t="str">
        <f t="shared" si="81"/>
        <v>SKTrnavský kraj</v>
      </c>
    </row>
    <row r="5235" spans="1:3">
      <c r="A5235" t="s">
        <v>14427</v>
      </c>
      <c r="B5235" t="s">
        <v>14428</v>
      </c>
      <c r="C5235" t="str">
        <f t="shared" si="81"/>
        <v>SKTrenčiansky kraj</v>
      </c>
    </row>
    <row r="5236" spans="1:3">
      <c r="A5236" t="s">
        <v>14429</v>
      </c>
      <c r="B5236" t="s">
        <v>14430</v>
      </c>
      <c r="C5236" t="str">
        <f t="shared" si="81"/>
        <v>SKŽilinský kraj</v>
      </c>
    </row>
    <row r="5237" spans="1:3">
      <c r="A5237" t="s">
        <v>14431</v>
      </c>
      <c r="B5237" t="s">
        <v>14432</v>
      </c>
      <c r="C5237" t="str">
        <f t="shared" si="81"/>
        <v>SLWestern Area (Freetown)</v>
      </c>
    </row>
    <row r="5238" spans="1:3">
      <c r="A5238" t="s">
        <v>14433</v>
      </c>
      <c r="B5238" t="s">
        <v>8173</v>
      </c>
      <c r="C5238" t="str">
        <f t="shared" si="81"/>
        <v>SLEastern</v>
      </c>
    </row>
    <row r="5239" spans="1:3">
      <c r="A5239" t="s">
        <v>14434</v>
      </c>
      <c r="B5239" t="s">
        <v>8181</v>
      </c>
      <c r="C5239" t="str">
        <f t="shared" si="81"/>
        <v>SLNorthern</v>
      </c>
    </row>
    <row r="5240" spans="1:3">
      <c r="A5240" t="s">
        <v>14435</v>
      </c>
      <c r="B5240" t="s">
        <v>14436</v>
      </c>
      <c r="C5240" t="str">
        <f t="shared" si="81"/>
        <v>SLNorth Western</v>
      </c>
    </row>
    <row r="5241" spans="1:3">
      <c r="A5241" t="s">
        <v>14437</v>
      </c>
      <c r="B5241" t="s">
        <v>6636</v>
      </c>
      <c r="C5241" t="str">
        <f t="shared" si="81"/>
        <v>SLSouthern</v>
      </c>
    </row>
    <row r="5242" spans="1:3">
      <c r="A5242" t="s">
        <v>14438</v>
      </c>
      <c r="B5242" t="s">
        <v>14439</v>
      </c>
      <c r="C5242" t="str">
        <f t="shared" si="81"/>
        <v>SMAcquaviva</v>
      </c>
    </row>
    <row r="5243" spans="1:3">
      <c r="A5243" t="s">
        <v>14440</v>
      </c>
      <c r="B5243" t="s">
        <v>14441</v>
      </c>
      <c r="C5243" t="str">
        <f t="shared" si="81"/>
        <v>SMChiesanuova</v>
      </c>
    </row>
    <row r="5244" spans="1:3">
      <c r="A5244" t="s">
        <v>14442</v>
      </c>
      <c r="B5244" t="s">
        <v>14443</v>
      </c>
      <c r="C5244" t="str">
        <f t="shared" si="81"/>
        <v>SMDomagnano</v>
      </c>
    </row>
    <row r="5245" spans="1:3">
      <c r="A5245" t="s">
        <v>14444</v>
      </c>
      <c r="B5245" t="s">
        <v>14445</v>
      </c>
      <c r="C5245" t="str">
        <f t="shared" si="81"/>
        <v>SMFaetano</v>
      </c>
    </row>
    <row r="5246" spans="1:3">
      <c r="A5246" t="s">
        <v>14446</v>
      </c>
      <c r="B5246" t="s">
        <v>14447</v>
      </c>
      <c r="C5246" t="str">
        <f t="shared" si="81"/>
        <v>SMFiorentino</v>
      </c>
    </row>
    <row r="5247" spans="1:3">
      <c r="A5247" t="s">
        <v>14448</v>
      </c>
      <c r="B5247" t="s">
        <v>14449</v>
      </c>
      <c r="C5247" t="str">
        <f t="shared" si="81"/>
        <v>SMBorgo Maggiore</v>
      </c>
    </row>
    <row r="5248" spans="1:3">
      <c r="A5248" t="s">
        <v>14450</v>
      </c>
      <c r="B5248" t="s">
        <v>14451</v>
      </c>
      <c r="C5248" t="str">
        <f t="shared" si="81"/>
        <v>SMSan Marino</v>
      </c>
    </row>
    <row r="5249" spans="1:3">
      <c r="A5249" t="s">
        <v>14452</v>
      </c>
      <c r="B5249" t="s">
        <v>14453</v>
      </c>
      <c r="C5249" t="str">
        <f t="shared" si="81"/>
        <v>SMMontegiardino</v>
      </c>
    </row>
    <row r="5250" spans="1:3">
      <c r="A5250" t="s">
        <v>14454</v>
      </c>
      <c r="B5250" t="s">
        <v>14455</v>
      </c>
      <c r="C5250" t="str">
        <f t="shared" si="81"/>
        <v>SMSerravalle</v>
      </c>
    </row>
    <row r="5251" spans="1:3">
      <c r="A5251" t="s">
        <v>14456</v>
      </c>
      <c r="B5251" t="s">
        <v>14457</v>
      </c>
      <c r="C5251" t="str">
        <f t="shared" ref="C5251:C5314" si="82">LEFT(A5251,2)&amp;B5251</f>
        <v>SNDiourbel</v>
      </c>
    </row>
    <row r="5252" spans="1:3">
      <c r="A5252" t="s">
        <v>14458</v>
      </c>
      <c r="B5252" t="s">
        <v>14459</v>
      </c>
      <c r="C5252" t="str">
        <f t="shared" si="82"/>
        <v>SNDakar</v>
      </c>
    </row>
    <row r="5253" spans="1:3">
      <c r="A5253" t="s">
        <v>14460</v>
      </c>
      <c r="B5253" t="s">
        <v>14461</v>
      </c>
      <c r="C5253" t="str">
        <f t="shared" si="82"/>
        <v>SNFatick</v>
      </c>
    </row>
    <row r="5254" spans="1:3">
      <c r="A5254" t="s">
        <v>14462</v>
      </c>
      <c r="B5254" t="s">
        <v>14463</v>
      </c>
      <c r="C5254" t="str">
        <f t="shared" si="82"/>
        <v>SNKaffrine</v>
      </c>
    </row>
    <row r="5255" spans="1:3">
      <c r="A5255" t="s">
        <v>14464</v>
      </c>
      <c r="B5255" t="s">
        <v>14465</v>
      </c>
      <c r="C5255" t="str">
        <f t="shared" si="82"/>
        <v>SNKolda</v>
      </c>
    </row>
    <row r="5256" spans="1:3">
      <c r="A5256" t="s">
        <v>14466</v>
      </c>
      <c r="B5256" t="s">
        <v>14467</v>
      </c>
      <c r="C5256" t="str">
        <f t="shared" si="82"/>
        <v>SNKédougou</v>
      </c>
    </row>
    <row r="5257" spans="1:3">
      <c r="A5257" t="s">
        <v>14468</v>
      </c>
      <c r="B5257" t="s">
        <v>14469</v>
      </c>
      <c r="C5257" t="str">
        <f t="shared" si="82"/>
        <v>SNKaolack</v>
      </c>
    </row>
    <row r="5258" spans="1:3">
      <c r="A5258" t="s">
        <v>14470</v>
      </c>
      <c r="B5258" t="s">
        <v>14471</v>
      </c>
      <c r="C5258" t="str">
        <f t="shared" si="82"/>
        <v>SNLouga</v>
      </c>
    </row>
    <row r="5259" spans="1:3">
      <c r="A5259" t="s">
        <v>14472</v>
      </c>
      <c r="B5259" t="s">
        <v>14473</v>
      </c>
      <c r="C5259" t="str">
        <f t="shared" si="82"/>
        <v>SNMatam</v>
      </c>
    </row>
    <row r="5260" spans="1:3">
      <c r="A5260" t="s">
        <v>14474</v>
      </c>
      <c r="B5260" t="s">
        <v>14475</v>
      </c>
      <c r="C5260" t="str">
        <f t="shared" si="82"/>
        <v>SNSédhiou</v>
      </c>
    </row>
    <row r="5261" spans="1:3">
      <c r="A5261" t="s">
        <v>14476</v>
      </c>
      <c r="B5261" t="s">
        <v>13878</v>
      </c>
      <c r="C5261" t="str">
        <f t="shared" si="82"/>
        <v>SNSaint-Louis</v>
      </c>
    </row>
    <row r="5262" spans="1:3">
      <c r="A5262" t="s">
        <v>14477</v>
      </c>
      <c r="B5262" t="s">
        <v>14478</v>
      </c>
      <c r="C5262" t="str">
        <f t="shared" si="82"/>
        <v>SNTambacounda</v>
      </c>
    </row>
    <row r="5263" spans="1:3">
      <c r="A5263" t="s">
        <v>14479</v>
      </c>
      <c r="B5263" t="s">
        <v>14480</v>
      </c>
      <c r="C5263" t="str">
        <f t="shared" si="82"/>
        <v>SNThiès</v>
      </c>
    </row>
    <row r="5264" spans="1:3">
      <c r="A5264" t="s">
        <v>14481</v>
      </c>
      <c r="B5264" t="s">
        <v>14482</v>
      </c>
      <c r="C5264" t="str">
        <f t="shared" si="82"/>
        <v>SNZiguinchor</v>
      </c>
    </row>
    <row r="5265" spans="1:3">
      <c r="A5265" t="s">
        <v>14483</v>
      </c>
      <c r="B5265" t="s">
        <v>14484</v>
      </c>
      <c r="C5265" t="str">
        <f t="shared" si="82"/>
        <v>SOAwdal</v>
      </c>
    </row>
    <row r="5266" spans="1:3">
      <c r="A5266" t="s">
        <v>14485</v>
      </c>
      <c r="B5266" t="s">
        <v>14486</v>
      </c>
      <c r="C5266" t="str">
        <f t="shared" si="82"/>
        <v>SOBakool</v>
      </c>
    </row>
    <row r="5267" spans="1:3">
      <c r="A5267" t="s">
        <v>14487</v>
      </c>
      <c r="B5267" t="s">
        <v>14488</v>
      </c>
      <c r="C5267" t="str">
        <f t="shared" si="82"/>
        <v>SOBanaadir</v>
      </c>
    </row>
    <row r="5268" spans="1:3">
      <c r="A5268" t="s">
        <v>14489</v>
      </c>
      <c r="B5268" t="s">
        <v>9925</v>
      </c>
      <c r="C5268" t="str">
        <f t="shared" si="82"/>
        <v>SOBari</v>
      </c>
    </row>
    <row r="5269" spans="1:3">
      <c r="A5269" t="s">
        <v>14490</v>
      </c>
      <c r="B5269" t="s">
        <v>14491</v>
      </c>
      <c r="C5269" t="str">
        <f t="shared" si="82"/>
        <v>SOBay</v>
      </c>
    </row>
    <row r="5270" spans="1:3">
      <c r="A5270" t="s">
        <v>14492</v>
      </c>
      <c r="B5270" t="s">
        <v>14493</v>
      </c>
      <c r="C5270" t="str">
        <f t="shared" si="82"/>
        <v>SOGalguduud</v>
      </c>
    </row>
    <row r="5271" spans="1:3">
      <c r="A5271" t="s">
        <v>14494</v>
      </c>
      <c r="B5271" t="s">
        <v>14495</v>
      </c>
      <c r="C5271" t="str">
        <f t="shared" si="82"/>
        <v>SOGedo</v>
      </c>
    </row>
    <row r="5272" spans="1:3">
      <c r="A5272" t="s">
        <v>14496</v>
      </c>
      <c r="B5272" t="s">
        <v>14497</v>
      </c>
      <c r="C5272" t="str">
        <f t="shared" si="82"/>
        <v>SOHiiraan</v>
      </c>
    </row>
    <row r="5273" spans="1:3">
      <c r="A5273" t="s">
        <v>14498</v>
      </c>
      <c r="B5273" t="s">
        <v>14499</v>
      </c>
      <c r="C5273" t="str">
        <f t="shared" si="82"/>
        <v>SOJubbada Dhexe</v>
      </c>
    </row>
    <row r="5274" spans="1:3">
      <c r="A5274" t="s">
        <v>14500</v>
      </c>
      <c r="B5274" t="s">
        <v>14501</v>
      </c>
      <c r="C5274" t="str">
        <f t="shared" si="82"/>
        <v>SOJubbada Hoose</v>
      </c>
    </row>
    <row r="5275" spans="1:3">
      <c r="A5275" t="s">
        <v>14502</v>
      </c>
      <c r="B5275" t="s">
        <v>14503</v>
      </c>
      <c r="C5275" t="str">
        <f t="shared" si="82"/>
        <v>SOMudug</v>
      </c>
    </row>
    <row r="5276" spans="1:3">
      <c r="A5276" t="s">
        <v>14504</v>
      </c>
      <c r="B5276" t="s">
        <v>14505</v>
      </c>
      <c r="C5276" t="str">
        <f t="shared" si="82"/>
        <v>SONugaal</v>
      </c>
    </row>
    <row r="5277" spans="1:3">
      <c r="A5277" t="s">
        <v>14506</v>
      </c>
      <c r="B5277" t="s">
        <v>14507</v>
      </c>
      <c r="C5277" t="str">
        <f t="shared" si="82"/>
        <v>SOSanaag</v>
      </c>
    </row>
    <row r="5278" spans="1:3">
      <c r="A5278" t="s">
        <v>14508</v>
      </c>
      <c r="B5278" t="s">
        <v>14509</v>
      </c>
      <c r="C5278" t="str">
        <f t="shared" si="82"/>
        <v>SOShabeellaha Dhexe</v>
      </c>
    </row>
    <row r="5279" spans="1:3">
      <c r="A5279" t="s">
        <v>14510</v>
      </c>
      <c r="B5279" t="s">
        <v>14511</v>
      </c>
      <c r="C5279" t="str">
        <f t="shared" si="82"/>
        <v>SOShabeellaha Hoose</v>
      </c>
    </row>
    <row r="5280" spans="1:3">
      <c r="A5280" t="s">
        <v>14512</v>
      </c>
      <c r="B5280" t="s">
        <v>14513</v>
      </c>
      <c r="C5280" t="str">
        <f t="shared" si="82"/>
        <v>SOSool</v>
      </c>
    </row>
    <row r="5281" spans="1:3">
      <c r="A5281" t="s">
        <v>14514</v>
      </c>
      <c r="B5281" t="s">
        <v>14515</v>
      </c>
      <c r="C5281" t="str">
        <f t="shared" si="82"/>
        <v>SOTogdheer</v>
      </c>
    </row>
    <row r="5282" spans="1:3">
      <c r="A5282" t="s">
        <v>14516</v>
      </c>
      <c r="B5282" t="s">
        <v>14517</v>
      </c>
      <c r="C5282" t="str">
        <f t="shared" si="82"/>
        <v>SOWoqooyi Galbeed</v>
      </c>
    </row>
    <row r="5283" spans="1:3">
      <c r="A5283" t="s">
        <v>14518</v>
      </c>
      <c r="B5283" t="s">
        <v>14519</v>
      </c>
      <c r="C5283" t="str">
        <f t="shared" si="82"/>
        <v>SRBrokopondo</v>
      </c>
    </row>
    <row r="5284" spans="1:3">
      <c r="A5284" t="s">
        <v>14520</v>
      </c>
      <c r="B5284" t="s">
        <v>14521</v>
      </c>
      <c r="C5284" t="str">
        <f t="shared" si="82"/>
        <v>SRCommewijne</v>
      </c>
    </row>
    <row r="5285" spans="1:3">
      <c r="A5285" t="s">
        <v>14522</v>
      </c>
      <c r="B5285" t="s">
        <v>14523</v>
      </c>
      <c r="C5285" t="str">
        <f t="shared" si="82"/>
        <v>SRCoronie</v>
      </c>
    </row>
    <row r="5286" spans="1:3">
      <c r="A5286" t="s">
        <v>14524</v>
      </c>
      <c r="B5286" t="s">
        <v>14525</v>
      </c>
      <c r="C5286" t="str">
        <f t="shared" si="82"/>
        <v>SRMarowijne</v>
      </c>
    </row>
    <row r="5287" spans="1:3">
      <c r="A5287" t="s">
        <v>14526</v>
      </c>
      <c r="B5287" t="s">
        <v>14527</v>
      </c>
      <c r="C5287" t="str">
        <f t="shared" si="82"/>
        <v>SRNickerie</v>
      </c>
    </row>
    <row r="5288" spans="1:3">
      <c r="A5288" t="s">
        <v>14528</v>
      </c>
      <c r="B5288" t="s">
        <v>14529</v>
      </c>
      <c r="C5288" t="str">
        <f t="shared" si="82"/>
        <v>SRParamaribo</v>
      </c>
    </row>
    <row r="5289" spans="1:3">
      <c r="A5289" t="s">
        <v>14530</v>
      </c>
      <c r="B5289" t="s">
        <v>14531</v>
      </c>
      <c r="C5289" t="str">
        <f t="shared" si="82"/>
        <v>SRPara</v>
      </c>
    </row>
    <row r="5290" spans="1:3">
      <c r="A5290" t="s">
        <v>14532</v>
      </c>
      <c r="B5290" t="s">
        <v>14533</v>
      </c>
      <c r="C5290" t="str">
        <f t="shared" si="82"/>
        <v>SRSaramacca</v>
      </c>
    </row>
    <row r="5291" spans="1:3">
      <c r="A5291" t="s">
        <v>14534</v>
      </c>
      <c r="B5291" t="s">
        <v>14535</v>
      </c>
      <c r="C5291" t="str">
        <f t="shared" si="82"/>
        <v>SRSipaliwini</v>
      </c>
    </row>
    <row r="5292" spans="1:3">
      <c r="A5292" t="s">
        <v>14536</v>
      </c>
      <c r="B5292" t="s">
        <v>14537</v>
      </c>
      <c r="C5292" t="str">
        <f t="shared" si="82"/>
        <v>SRWanica</v>
      </c>
    </row>
    <row r="5293" spans="1:3">
      <c r="A5293" t="s">
        <v>14538</v>
      </c>
      <c r="B5293" t="s">
        <v>14539</v>
      </c>
      <c r="C5293" t="str">
        <f t="shared" si="82"/>
        <v>SSNorthern Bahr el Ghazal</v>
      </c>
    </row>
    <row r="5294" spans="1:3">
      <c r="A5294" t="s">
        <v>14540</v>
      </c>
      <c r="B5294" t="s">
        <v>14541</v>
      </c>
      <c r="C5294" t="str">
        <f t="shared" si="82"/>
        <v>SSWestern Bahr el  Ghazal</v>
      </c>
    </row>
    <row r="5295" spans="1:3">
      <c r="A5295" t="s">
        <v>14542</v>
      </c>
      <c r="B5295" t="s">
        <v>14543</v>
      </c>
      <c r="C5295" t="str">
        <f t="shared" si="82"/>
        <v>SSCentral Equatoria</v>
      </c>
    </row>
    <row r="5296" spans="1:3">
      <c r="A5296" t="s">
        <v>14544</v>
      </c>
      <c r="B5296" t="s">
        <v>14545</v>
      </c>
      <c r="C5296" t="str">
        <f t="shared" si="82"/>
        <v>SSEastern Equatoria</v>
      </c>
    </row>
    <row r="5297" spans="1:3">
      <c r="A5297" t="s">
        <v>14546</v>
      </c>
      <c r="B5297" t="s">
        <v>14547</v>
      </c>
      <c r="C5297" t="str">
        <f t="shared" si="82"/>
        <v>SSWestern Equatoria</v>
      </c>
    </row>
    <row r="5298" spans="1:3">
      <c r="A5298" t="s">
        <v>14548</v>
      </c>
      <c r="B5298" t="s">
        <v>14549</v>
      </c>
      <c r="C5298" t="str">
        <f t="shared" si="82"/>
        <v>SSJonglei</v>
      </c>
    </row>
    <row r="5299" spans="1:3">
      <c r="A5299" t="s">
        <v>14550</v>
      </c>
      <c r="B5299" t="s">
        <v>14551</v>
      </c>
      <c r="C5299" t="str">
        <f t="shared" si="82"/>
        <v>SSLakes</v>
      </c>
    </row>
    <row r="5300" spans="1:3">
      <c r="A5300" t="s">
        <v>14552</v>
      </c>
      <c r="B5300" t="s">
        <v>14553</v>
      </c>
      <c r="C5300" t="str">
        <f t="shared" si="82"/>
        <v>SSUpper Nile</v>
      </c>
    </row>
    <row r="5301" spans="1:3">
      <c r="A5301" t="s">
        <v>14554</v>
      </c>
      <c r="B5301" t="s">
        <v>14555</v>
      </c>
      <c r="C5301" t="str">
        <f t="shared" si="82"/>
        <v>SSUnity</v>
      </c>
    </row>
    <row r="5302" spans="1:3">
      <c r="A5302" t="s">
        <v>14556</v>
      </c>
      <c r="B5302" t="s">
        <v>14557</v>
      </c>
      <c r="C5302" t="str">
        <f t="shared" si="82"/>
        <v>SSWarrap</v>
      </c>
    </row>
    <row r="5303" spans="1:3">
      <c r="A5303" t="s">
        <v>14558</v>
      </c>
      <c r="B5303" t="s">
        <v>14559</v>
      </c>
      <c r="C5303" t="str">
        <f t="shared" si="82"/>
        <v>STPríncipe</v>
      </c>
    </row>
    <row r="5304" spans="1:3">
      <c r="A5304" t="s">
        <v>14560</v>
      </c>
      <c r="B5304" t="s">
        <v>14561</v>
      </c>
      <c r="C5304" t="str">
        <f t="shared" si="82"/>
        <v>STSão Tomé</v>
      </c>
    </row>
    <row r="5305" spans="1:3">
      <c r="A5305" t="s">
        <v>14562</v>
      </c>
      <c r="B5305" t="s">
        <v>14563</v>
      </c>
      <c r="C5305" t="str">
        <f t="shared" si="82"/>
        <v>SVAhuachapán</v>
      </c>
    </row>
    <row r="5306" spans="1:3">
      <c r="A5306" t="s">
        <v>14564</v>
      </c>
      <c r="B5306" t="s">
        <v>14565</v>
      </c>
      <c r="C5306" t="str">
        <f t="shared" si="82"/>
        <v>SVCabañas</v>
      </c>
    </row>
    <row r="5307" spans="1:3">
      <c r="A5307" t="s">
        <v>14566</v>
      </c>
      <c r="B5307" t="s">
        <v>14567</v>
      </c>
      <c r="C5307" t="str">
        <f t="shared" si="82"/>
        <v>SVChalatenango</v>
      </c>
    </row>
    <row r="5308" spans="1:3">
      <c r="A5308" t="s">
        <v>14568</v>
      </c>
      <c r="B5308" t="s">
        <v>14569</v>
      </c>
      <c r="C5308" t="str">
        <f t="shared" si="82"/>
        <v>SVCuscatlán</v>
      </c>
    </row>
    <row r="5309" spans="1:3">
      <c r="A5309" t="s">
        <v>14570</v>
      </c>
      <c r="B5309" t="s">
        <v>12811</v>
      </c>
      <c r="C5309" t="str">
        <f t="shared" si="82"/>
        <v>SVLa Libertad</v>
      </c>
    </row>
    <row r="5310" spans="1:3">
      <c r="A5310" t="s">
        <v>14571</v>
      </c>
      <c r="B5310" t="s">
        <v>14572</v>
      </c>
      <c r="C5310" t="str">
        <f t="shared" si="82"/>
        <v>SVMorazán</v>
      </c>
    </row>
    <row r="5311" spans="1:3">
      <c r="A5311" t="s">
        <v>14573</v>
      </c>
      <c r="B5311" t="s">
        <v>6448</v>
      </c>
      <c r="C5311" t="str">
        <f t="shared" si="82"/>
        <v>SVLa Paz</v>
      </c>
    </row>
    <row r="5312" spans="1:3">
      <c r="A5312" t="s">
        <v>14574</v>
      </c>
      <c r="B5312" t="s">
        <v>14575</v>
      </c>
      <c r="C5312" t="str">
        <f t="shared" si="82"/>
        <v>SVSanta Ana</v>
      </c>
    </row>
    <row r="5313" spans="1:3">
      <c r="A5313" t="s">
        <v>14576</v>
      </c>
      <c r="B5313" t="s">
        <v>14577</v>
      </c>
      <c r="C5313" t="str">
        <f t="shared" si="82"/>
        <v>SVSan Miguel</v>
      </c>
    </row>
    <row r="5314" spans="1:3">
      <c r="A5314" t="s">
        <v>14578</v>
      </c>
      <c r="B5314" t="s">
        <v>14579</v>
      </c>
      <c r="C5314" t="str">
        <f t="shared" si="82"/>
        <v>SVSonsonate</v>
      </c>
    </row>
    <row r="5315" spans="1:3">
      <c r="A5315" t="s">
        <v>14580</v>
      </c>
      <c r="B5315" t="s">
        <v>6570</v>
      </c>
      <c r="C5315" t="str">
        <f t="shared" ref="C5315:C5378" si="83">LEFT(A5315,2)&amp;B5315</f>
        <v>SVSan Salvador</v>
      </c>
    </row>
    <row r="5316" spans="1:3">
      <c r="A5316" t="s">
        <v>14581</v>
      </c>
      <c r="B5316" t="s">
        <v>14582</v>
      </c>
      <c r="C5316" t="str">
        <f t="shared" si="83"/>
        <v>SVSan Vicente</v>
      </c>
    </row>
    <row r="5317" spans="1:3">
      <c r="A5317" t="s">
        <v>14583</v>
      </c>
      <c r="B5317" t="s">
        <v>14584</v>
      </c>
      <c r="C5317" t="str">
        <f t="shared" si="83"/>
        <v>SVLa Unión</v>
      </c>
    </row>
    <row r="5318" spans="1:3">
      <c r="A5318" t="s">
        <v>14585</v>
      </c>
      <c r="B5318" t="s">
        <v>14586</v>
      </c>
      <c r="C5318" t="str">
        <f t="shared" si="83"/>
        <v>SVUsulután</v>
      </c>
    </row>
    <row r="5319" spans="1:3">
      <c r="A5319" t="s">
        <v>14587</v>
      </c>
      <c r="B5319" t="s">
        <v>14588</v>
      </c>
      <c r="C5319" t="str">
        <f t="shared" si="83"/>
        <v>SYDimashq</v>
      </c>
    </row>
    <row r="5320" spans="1:3">
      <c r="A5320" t="s">
        <v>14589</v>
      </c>
      <c r="B5320" t="s">
        <v>14590</v>
      </c>
      <c r="C5320" t="str">
        <f t="shared" si="83"/>
        <v>SYDar'ā</v>
      </c>
    </row>
    <row r="5321" spans="1:3">
      <c r="A5321" t="s">
        <v>14591</v>
      </c>
      <c r="B5321" t="s">
        <v>14592</v>
      </c>
      <c r="C5321" t="str">
        <f t="shared" si="83"/>
        <v>SYDayr az Zawr</v>
      </c>
    </row>
    <row r="5322" spans="1:3">
      <c r="A5322" t="s">
        <v>14593</v>
      </c>
      <c r="B5322" t="s">
        <v>14594</v>
      </c>
      <c r="C5322" t="str">
        <f t="shared" si="83"/>
        <v>SYAl Ḩasakah</v>
      </c>
    </row>
    <row r="5323" spans="1:3">
      <c r="A5323" t="s">
        <v>14595</v>
      </c>
      <c r="B5323" t="s">
        <v>14596</v>
      </c>
      <c r="C5323" t="str">
        <f t="shared" si="83"/>
        <v>SYḨimş</v>
      </c>
    </row>
    <row r="5324" spans="1:3">
      <c r="A5324" t="s">
        <v>14597</v>
      </c>
      <c r="B5324" t="s">
        <v>14598</v>
      </c>
      <c r="C5324" t="str">
        <f t="shared" si="83"/>
        <v>SYḨalab</v>
      </c>
    </row>
    <row r="5325" spans="1:3">
      <c r="A5325" t="s">
        <v>14599</v>
      </c>
      <c r="B5325" t="s">
        <v>14600</v>
      </c>
      <c r="C5325" t="str">
        <f t="shared" si="83"/>
        <v>SYḨamāh</v>
      </c>
    </row>
    <row r="5326" spans="1:3">
      <c r="A5326" t="s">
        <v>14601</v>
      </c>
      <c r="B5326" t="s">
        <v>14602</v>
      </c>
      <c r="C5326" t="str">
        <f t="shared" si="83"/>
        <v>SYIdlib</v>
      </c>
    </row>
    <row r="5327" spans="1:3">
      <c r="A5327" t="s">
        <v>14603</v>
      </c>
      <c r="B5327" t="s">
        <v>14604</v>
      </c>
      <c r="C5327" t="str">
        <f t="shared" si="83"/>
        <v>SYAl Lādhiqīyah</v>
      </c>
    </row>
    <row r="5328" spans="1:3">
      <c r="A5328" t="s">
        <v>14605</v>
      </c>
      <c r="B5328" t="s">
        <v>14606</v>
      </c>
      <c r="C5328" t="str">
        <f t="shared" si="83"/>
        <v>SYAl Qunayţirah</v>
      </c>
    </row>
    <row r="5329" spans="1:3">
      <c r="A5329" t="s">
        <v>14607</v>
      </c>
      <c r="B5329" t="s">
        <v>14608</v>
      </c>
      <c r="C5329" t="str">
        <f t="shared" si="83"/>
        <v>SYAr Raqqah</v>
      </c>
    </row>
    <row r="5330" spans="1:3">
      <c r="A5330" t="s">
        <v>14609</v>
      </c>
      <c r="B5330" t="s">
        <v>14610</v>
      </c>
      <c r="C5330" t="str">
        <f t="shared" si="83"/>
        <v>SYRīf Dimashq</v>
      </c>
    </row>
    <row r="5331" spans="1:3">
      <c r="A5331" t="s">
        <v>14611</v>
      </c>
      <c r="B5331" t="s">
        <v>14612</v>
      </c>
      <c r="C5331" t="str">
        <f t="shared" si="83"/>
        <v>SYAs Suwaydā'</v>
      </c>
    </row>
    <row r="5332" spans="1:3">
      <c r="A5332" t="s">
        <v>14613</v>
      </c>
      <c r="B5332" t="s">
        <v>14614</v>
      </c>
      <c r="C5332" t="str">
        <f t="shared" si="83"/>
        <v>SYŢarţūs</v>
      </c>
    </row>
    <row r="5333" spans="1:3">
      <c r="A5333" t="s">
        <v>14615</v>
      </c>
      <c r="B5333" t="s">
        <v>14616</v>
      </c>
      <c r="C5333" t="str">
        <f t="shared" si="83"/>
        <v>SZHhohho</v>
      </c>
    </row>
    <row r="5334" spans="1:3">
      <c r="A5334" t="s">
        <v>14615</v>
      </c>
      <c r="B5334" t="s">
        <v>14616</v>
      </c>
      <c r="C5334" t="str">
        <f t="shared" si="83"/>
        <v>SZHhohho</v>
      </c>
    </row>
    <row r="5335" spans="1:3">
      <c r="A5335" t="s">
        <v>14617</v>
      </c>
      <c r="B5335" t="s">
        <v>14618</v>
      </c>
      <c r="C5335" t="str">
        <f t="shared" si="83"/>
        <v>SZLubombo</v>
      </c>
    </row>
    <row r="5336" spans="1:3">
      <c r="A5336" t="s">
        <v>14617</v>
      </c>
      <c r="B5336" t="s">
        <v>14618</v>
      </c>
      <c r="C5336" t="str">
        <f t="shared" si="83"/>
        <v>SZLubombo</v>
      </c>
    </row>
    <row r="5337" spans="1:3">
      <c r="A5337" t="s">
        <v>14619</v>
      </c>
      <c r="B5337" t="s">
        <v>14620</v>
      </c>
      <c r="C5337" t="str">
        <f t="shared" si="83"/>
        <v>SZManzini</v>
      </c>
    </row>
    <row r="5338" spans="1:3">
      <c r="A5338" t="s">
        <v>14619</v>
      </c>
      <c r="B5338" t="s">
        <v>14620</v>
      </c>
      <c r="C5338" t="str">
        <f t="shared" si="83"/>
        <v>SZManzini</v>
      </c>
    </row>
    <row r="5339" spans="1:3">
      <c r="A5339" t="s">
        <v>14621</v>
      </c>
      <c r="B5339" t="s">
        <v>14622</v>
      </c>
      <c r="C5339" t="str">
        <f t="shared" si="83"/>
        <v>SZShiselweni</v>
      </c>
    </row>
    <row r="5340" spans="1:3">
      <c r="A5340" t="s">
        <v>14621</v>
      </c>
      <c r="B5340" t="s">
        <v>14622</v>
      </c>
      <c r="C5340" t="str">
        <f t="shared" si="83"/>
        <v>SZShiselweni</v>
      </c>
    </row>
    <row r="5341" spans="1:3">
      <c r="A5341" t="s">
        <v>14623</v>
      </c>
      <c r="B5341" t="s">
        <v>14624</v>
      </c>
      <c r="C5341" t="str">
        <f t="shared" si="83"/>
        <v>TDAl Baţḩah</v>
      </c>
    </row>
    <row r="5342" spans="1:3">
      <c r="A5342" t="s">
        <v>14623</v>
      </c>
      <c r="B5342" t="s">
        <v>14625</v>
      </c>
      <c r="C5342" t="str">
        <f t="shared" si="83"/>
        <v>TDBatha</v>
      </c>
    </row>
    <row r="5343" spans="1:3">
      <c r="A5343" t="s">
        <v>14626</v>
      </c>
      <c r="B5343" t="s">
        <v>14627</v>
      </c>
      <c r="C5343" t="str">
        <f t="shared" si="83"/>
        <v>TDBaḩr al Ghazāl</v>
      </c>
    </row>
    <row r="5344" spans="1:3">
      <c r="A5344" t="s">
        <v>14626</v>
      </c>
      <c r="B5344" t="s">
        <v>14628</v>
      </c>
      <c r="C5344" t="str">
        <f t="shared" si="83"/>
        <v>TDBahr el Ghazal</v>
      </c>
    </row>
    <row r="5345" spans="1:3">
      <c r="A5345" t="s">
        <v>14629</v>
      </c>
      <c r="B5345" t="s">
        <v>14630</v>
      </c>
      <c r="C5345" t="str">
        <f t="shared" si="83"/>
        <v>TDBūrkū</v>
      </c>
    </row>
    <row r="5346" spans="1:3">
      <c r="A5346" t="s">
        <v>14629</v>
      </c>
      <c r="B5346" t="s">
        <v>14631</v>
      </c>
      <c r="C5346" t="str">
        <f t="shared" si="83"/>
        <v>TDBorkou</v>
      </c>
    </row>
    <row r="5347" spans="1:3">
      <c r="A5347" t="s">
        <v>14632</v>
      </c>
      <c r="B5347" t="s">
        <v>14633</v>
      </c>
      <c r="C5347" t="str">
        <f t="shared" si="83"/>
        <v>TDShārī Bāqirmī</v>
      </c>
    </row>
    <row r="5348" spans="1:3">
      <c r="A5348" t="s">
        <v>14632</v>
      </c>
      <c r="B5348" t="s">
        <v>14634</v>
      </c>
      <c r="C5348" t="str">
        <f t="shared" si="83"/>
        <v>TDChari-Baguirmi</v>
      </c>
    </row>
    <row r="5349" spans="1:3">
      <c r="A5349" t="s">
        <v>14635</v>
      </c>
      <c r="B5349" t="s">
        <v>14636</v>
      </c>
      <c r="C5349" t="str">
        <f t="shared" si="83"/>
        <v>TDEnnedi-Est</v>
      </c>
    </row>
    <row r="5350" spans="1:3">
      <c r="A5350" t="s">
        <v>14637</v>
      </c>
      <c r="B5350" t="s">
        <v>14638</v>
      </c>
      <c r="C5350" t="str">
        <f t="shared" si="83"/>
        <v>TDEnnedi-Ouest</v>
      </c>
    </row>
    <row r="5351" spans="1:3">
      <c r="A5351" t="s">
        <v>14639</v>
      </c>
      <c r="B5351" t="s">
        <v>14640</v>
      </c>
      <c r="C5351" t="str">
        <f t="shared" si="83"/>
        <v>TDQīrā</v>
      </c>
    </row>
    <row r="5352" spans="1:3">
      <c r="A5352" t="s">
        <v>14639</v>
      </c>
      <c r="B5352" t="s">
        <v>14641</v>
      </c>
      <c r="C5352" t="str">
        <f t="shared" si="83"/>
        <v>TDGuéra</v>
      </c>
    </row>
    <row r="5353" spans="1:3">
      <c r="A5353" t="s">
        <v>14642</v>
      </c>
      <c r="B5353" t="s">
        <v>14643</v>
      </c>
      <c r="C5353" t="str">
        <f t="shared" si="83"/>
        <v>TDḨajjar Lamīs</v>
      </c>
    </row>
    <row r="5354" spans="1:3">
      <c r="A5354" t="s">
        <v>14642</v>
      </c>
      <c r="B5354" t="s">
        <v>14644</v>
      </c>
      <c r="C5354" t="str">
        <f t="shared" si="83"/>
        <v>TDHadjer Lamis</v>
      </c>
    </row>
    <row r="5355" spans="1:3">
      <c r="A5355" t="s">
        <v>14645</v>
      </c>
      <c r="B5355" t="s">
        <v>14646</v>
      </c>
      <c r="C5355" t="str">
        <f t="shared" si="83"/>
        <v>TDKānim</v>
      </c>
    </row>
    <row r="5356" spans="1:3">
      <c r="A5356" t="s">
        <v>14645</v>
      </c>
      <c r="B5356" t="s">
        <v>14647</v>
      </c>
      <c r="C5356" t="str">
        <f t="shared" si="83"/>
        <v>TDKanem</v>
      </c>
    </row>
    <row r="5357" spans="1:3">
      <c r="A5357" t="s">
        <v>14648</v>
      </c>
      <c r="B5357" t="s">
        <v>7868</v>
      </c>
      <c r="C5357" t="str">
        <f t="shared" si="83"/>
        <v>TDAl Buḩayrah</v>
      </c>
    </row>
    <row r="5358" spans="1:3">
      <c r="A5358" t="s">
        <v>14648</v>
      </c>
      <c r="B5358" t="s">
        <v>14649</v>
      </c>
      <c r="C5358" t="str">
        <f t="shared" si="83"/>
        <v>TDLac</v>
      </c>
    </row>
    <row r="5359" spans="1:3">
      <c r="A5359" t="s">
        <v>14650</v>
      </c>
      <c r="B5359" t="s">
        <v>14651</v>
      </c>
      <c r="C5359" t="str">
        <f t="shared" si="83"/>
        <v>TDLūqūn al Gharbī</v>
      </c>
    </row>
    <row r="5360" spans="1:3">
      <c r="A5360" t="s">
        <v>14650</v>
      </c>
      <c r="B5360" t="s">
        <v>14652</v>
      </c>
      <c r="C5360" t="str">
        <f t="shared" si="83"/>
        <v>TDLogone-Occidental</v>
      </c>
    </row>
    <row r="5361" spans="1:3">
      <c r="A5361" t="s">
        <v>14653</v>
      </c>
      <c r="B5361" t="s">
        <v>14654</v>
      </c>
      <c r="C5361" t="str">
        <f t="shared" si="83"/>
        <v>TDLūqūn ash Sharqī</v>
      </c>
    </row>
    <row r="5362" spans="1:3">
      <c r="A5362" t="s">
        <v>14653</v>
      </c>
      <c r="B5362" t="s">
        <v>14655</v>
      </c>
      <c r="C5362" t="str">
        <f t="shared" si="83"/>
        <v>TDLogone-Oriental</v>
      </c>
    </row>
    <row r="5363" spans="1:3">
      <c r="A5363" t="s">
        <v>14656</v>
      </c>
      <c r="B5363" t="s">
        <v>14657</v>
      </c>
      <c r="C5363" t="str">
        <f t="shared" si="83"/>
        <v>TDMāndūl</v>
      </c>
    </row>
    <row r="5364" spans="1:3">
      <c r="A5364" t="s">
        <v>14656</v>
      </c>
      <c r="B5364" t="s">
        <v>14658</v>
      </c>
      <c r="C5364" t="str">
        <f t="shared" si="83"/>
        <v>TDMandoul</v>
      </c>
    </row>
    <row r="5365" spans="1:3">
      <c r="A5365" t="s">
        <v>14659</v>
      </c>
      <c r="B5365" t="s">
        <v>14660</v>
      </c>
      <c r="C5365" t="str">
        <f t="shared" si="83"/>
        <v>TDShārī al Awsaţ</v>
      </c>
    </row>
    <row r="5366" spans="1:3">
      <c r="A5366" t="s">
        <v>14659</v>
      </c>
      <c r="B5366" t="s">
        <v>14661</v>
      </c>
      <c r="C5366" t="str">
        <f t="shared" si="83"/>
        <v>TDMoyen-Chari</v>
      </c>
    </row>
    <row r="5367" spans="1:3">
      <c r="A5367" t="s">
        <v>14662</v>
      </c>
      <c r="B5367" t="s">
        <v>14663</v>
      </c>
      <c r="C5367" t="str">
        <f t="shared" si="83"/>
        <v>TDMāyū Kībbī ash Sharqī</v>
      </c>
    </row>
    <row r="5368" spans="1:3">
      <c r="A5368" t="s">
        <v>14662</v>
      </c>
      <c r="B5368" t="s">
        <v>14664</v>
      </c>
      <c r="C5368" t="str">
        <f t="shared" si="83"/>
        <v>TDMayo-Kebbi-Est</v>
      </c>
    </row>
    <row r="5369" spans="1:3">
      <c r="A5369" t="s">
        <v>14665</v>
      </c>
      <c r="B5369" t="s">
        <v>14666</v>
      </c>
      <c r="C5369" t="str">
        <f t="shared" si="83"/>
        <v>TDMāyū Kībbī al Gharbī</v>
      </c>
    </row>
    <row r="5370" spans="1:3">
      <c r="A5370" t="s">
        <v>14665</v>
      </c>
      <c r="B5370" t="s">
        <v>14667</v>
      </c>
      <c r="C5370" t="str">
        <f t="shared" si="83"/>
        <v>TDMayo-Kebbi-Ouest</v>
      </c>
    </row>
    <row r="5371" spans="1:3">
      <c r="A5371" t="s">
        <v>14668</v>
      </c>
      <c r="B5371" t="s">
        <v>14669</v>
      </c>
      <c r="C5371" t="str">
        <f t="shared" si="83"/>
        <v>TDMadīnat Injamīnā</v>
      </c>
    </row>
    <row r="5372" spans="1:3">
      <c r="A5372" t="s">
        <v>14668</v>
      </c>
      <c r="B5372" t="s">
        <v>14670</v>
      </c>
      <c r="C5372" t="str">
        <f t="shared" si="83"/>
        <v>TDVille de Ndjamena</v>
      </c>
    </row>
    <row r="5373" spans="1:3">
      <c r="A5373" t="s">
        <v>14671</v>
      </c>
      <c r="B5373" t="s">
        <v>14672</v>
      </c>
      <c r="C5373" t="str">
        <f t="shared" si="83"/>
        <v>TDWaddāy</v>
      </c>
    </row>
    <row r="5374" spans="1:3">
      <c r="A5374" t="s">
        <v>14671</v>
      </c>
      <c r="B5374" t="s">
        <v>14673</v>
      </c>
      <c r="C5374" t="str">
        <f t="shared" si="83"/>
        <v>TDOuaddaï</v>
      </c>
    </row>
    <row r="5375" spans="1:3">
      <c r="A5375" t="s">
        <v>14674</v>
      </c>
      <c r="B5375" t="s">
        <v>14675</v>
      </c>
      <c r="C5375" t="str">
        <f t="shared" si="83"/>
        <v>TDSalāmāt</v>
      </c>
    </row>
    <row r="5376" spans="1:3">
      <c r="A5376" t="s">
        <v>14674</v>
      </c>
      <c r="B5376" t="s">
        <v>14676</v>
      </c>
      <c r="C5376" t="str">
        <f t="shared" si="83"/>
        <v>TDSalamat</v>
      </c>
    </row>
    <row r="5377" spans="1:3">
      <c r="A5377" t="s">
        <v>14677</v>
      </c>
      <c r="B5377" t="s">
        <v>14678</v>
      </c>
      <c r="C5377" t="str">
        <f t="shared" si="83"/>
        <v>TDSīlā</v>
      </c>
    </row>
    <row r="5378" spans="1:3">
      <c r="A5378" t="s">
        <v>14677</v>
      </c>
      <c r="B5378" t="s">
        <v>14679</v>
      </c>
      <c r="C5378" t="str">
        <f t="shared" si="83"/>
        <v>TDSila</v>
      </c>
    </row>
    <row r="5379" spans="1:3">
      <c r="A5379" t="s">
        <v>14680</v>
      </c>
      <c r="B5379" t="s">
        <v>14681</v>
      </c>
      <c r="C5379" t="str">
        <f t="shared" ref="C5379:C5442" si="84">LEFT(A5379,2)&amp;B5379</f>
        <v>TDTānjilī</v>
      </c>
    </row>
    <row r="5380" spans="1:3">
      <c r="A5380" t="s">
        <v>14680</v>
      </c>
      <c r="B5380" t="s">
        <v>14682</v>
      </c>
      <c r="C5380" t="str">
        <f t="shared" si="84"/>
        <v>TDTandjilé</v>
      </c>
    </row>
    <row r="5381" spans="1:3">
      <c r="A5381" t="s">
        <v>14683</v>
      </c>
      <c r="B5381" t="s">
        <v>14684</v>
      </c>
      <c r="C5381" t="str">
        <f t="shared" si="84"/>
        <v>TDTibastī</v>
      </c>
    </row>
    <row r="5382" spans="1:3">
      <c r="A5382" t="s">
        <v>14683</v>
      </c>
      <c r="B5382" t="s">
        <v>14685</v>
      </c>
      <c r="C5382" t="str">
        <f t="shared" si="84"/>
        <v>TDTibesti</v>
      </c>
    </row>
    <row r="5383" spans="1:3">
      <c r="A5383" t="s">
        <v>14686</v>
      </c>
      <c r="B5383" t="s">
        <v>14687</v>
      </c>
      <c r="C5383" t="str">
        <f t="shared" si="84"/>
        <v>TDWādī Fīrā</v>
      </c>
    </row>
    <row r="5384" spans="1:3">
      <c r="A5384" t="s">
        <v>14686</v>
      </c>
      <c r="B5384" t="s">
        <v>14688</v>
      </c>
      <c r="C5384" t="str">
        <f t="shared" si="84"/>
        <v>TDWadi Fira</v>
      </c>
    </row>
    <row r="5385" spans="1:3">
      <c r="A5385" t="s">
        <v>14689</v>
      </c>
      <c r="B5385" t="s">
        <v>14690</v>
      </c>
      <c r="C5385" t="str">
        <f t="shared" si="84"/>
        <v>TGCentrale</v>
      </c>
    </row>
    <row r="5386" spans="1:3">
      <c r="A5386" t="s">
        <v>14691</v>
      </c>
      <c r="B5386" t="s">
        <v>14692</v>
      </c>
      <c r="C5386" t="str">
        <f t="shared" si="84"/>
        <v>TGKara</v>
      </c>
    </row>
    <row r="5387" spans="1:3">
      <c r="A5387" t="s">
        <v>14693</v>
      </c>
      <c r="B5387" t="s">
        <v>14694</v>
      </c>
      <c r="C5387" t="str">
        <f t="shared" si="84"/>
        <v>TGMaritime (Région)</v>
      </c>
    </row>
    <row r="5388" spans="1:3">
      <c r="A5388" t="s">
        <v>14695</v>
      </c>
      <c r="B5388" t="s">
        <v>6831</v>
      </c>
      <c r="C5388" t="str">
        <f t="shared" si="84"/>
        <v>TGPlateaux</v>
      </c>
    </row>
    <row r="5389" spans="1:3">
      <c r="A5389" t="s">
        <v>14696</v>
      </c>
      <c r="B5389" t="s">
        <v>6922</v>
      </c>
      <c r="C5389" t="str">
        <f t="shared" si="84"/>
        <v>TGSavanes</v>
      </c>
    </row>
    <row r="5390" spans="1:3">
      <c r="A5390" t="s">
        <v>14697</v>
      </c>
      <c r="B5390" t="s">
        <v>1614</v>
      </c>
      <c r="C5390" t="str">
        <f t="shared" si="84"/>
        <v>THKrung Thep Maha Nakhon</v>
      </c>
    </row>
    <row r="5391" spans="1:3">
      <c r="A5391" t="s">
        <v>14698</v>
      </c>
      <c r="B5391" t="s">
        <v>14699</v>
      </c>
      <c r="C5391" t="str">
        <f t="shared" si="84"/>
        <v>THSamut Prakan</v>
      </c>
    </row>
    <row r="5392" spans="1:3">
      <c r="A5392" t="s">
        <v>14700</v>
      </c>
      <c r="B5392" t="s">
        <v>14701</v>
      </c>
      <c r="C5392" t="str">
        <f t="shared" si="84"/>
        <v>THNonthaburi</v>
      </c>
    </row>
    <row r="5393" spans="1:3">
      <c r="A5393" t="s">
        <v>14702</v>
      </c>
      <c r="B5393" t="s">
        <v>14703</v>
      </c>
      <c r="C5393" t="str">
        <f t="shared" si="84"/>
        <v>THPathum Thani</v>
      </c>
    </row>
    <row r="5394" spans="1:3">
      <c r="A5394" t="s">
        <v>14704</v>
      </c>
      <c r="B5394" t="s">
        <v>14705</v>
      </c>
      <c r="C5394" t="str">
        <f t="shared" si="84"/>
        <v>THPhra Nakhon Si Ayutthaya</v>
      </c>
    </row>
    <row r="5395" spans="1:3">
      <c r="A5395" t="s">
        <v>14706</v>
      </c>
      <c r="B5395" t="s">
        <v>14707</v>
      </c>
      <c r="C5395" t="str">
        <f t="shared" si="84"/>
        <v>THAng Thong</v>
      </c>
    </row>
    <row r="5396" spans="1:3">
      <c r="A5396" t="s">
        <v>14708</v>
      </c>
      <c r="B5396" t="s">
        <v>14709</v>
      </c>
      <c r="C5396" t="str">
        <f t="shared" si="84"/>
        <v>THLop Buri</v>
      </c>
    </row>
    <row r="5397" spans="1:3">
      <c r="A5397" t="s">
        <v>14710</v>
      </c>
      <c r="B5397" t="s">
        <v>14711</v>
      </c>
      <c r="C5397" t="str">
        <f t="shared" si="84"/>
        <v>THSing Buri</v>
      </c>
    </row>
    <row r="5398" spans="1:3">
      <c r="A5398" t="s">
        <v>14712</v>
      </c>
      <c r="B5398" t="s">
        <v>14713</v>
      </c>
      <c r="C5398" t="str">
        <f t="shared" si="84"/>
        <v>THChai Nat</v>
      </c>
    </row>
    <row r="5399" spans="1:3">
      <c r="A5399" t="s">
        <v>14714</v>
      </c>
      <c r="B5399" t="s">
        <v>14715</v>
      </c>
      <c r="C5399" t="str">
        <f t="shared" si="84"/>
        <v>THSaraburi</v>
      </c>
    </row>
    <row r="5400" spans="1:3">
      <c r="A5400" t="s">
        <v>14716</v>
      </c>
      <c r="B5400" t="s">
        <v>1813</v>
      </c>
      <c r="C5400" t="str">
        <f t="shared" si="84"/>
        <v>THChon Buri</v>
      </c>
    </row>
    <row r="5401" spans="1:3">
      <c r="A5401" t="s">
        <v>14717</v>
      </c>
      <c r="B5401" t="s">
        <v>1657</v>
      </c>
      <c r="C5401" t="str">
        <f t="shared" si="84"/>
        <v>THRayong</v>
      </c>
    </row>
    <row r="5402" spans="1:3">
      <c r="A5402" t="s">
        <v>14718</v>
      </c>
      <c r="B5402" t="s">
        <v>14719</v>
      </c>
      <c r="C5402" t="str">
        <f t="shared" si="84"/>
        <v>THChanthaburi</v>
      </c>
    </row>
    <row r="5403" spans="1:3">
      <c r="A5403" t="s">
        <v>14720</v>
      </c>
      <c r="B5403" t="s">
        <v>14721</v>
      </c>
      <c r="C5403" t="str">
        <f t="shared" si="84"/>
        <v>THTrat</v>
      </c>
    </row>
    <row r="5404" spans="1:3">
      <c r="A5404" t="s">
        <v>14722</v>
      </c>
      <c r="B5404" t="s">
        <v>14723</v>
      </c>
      <c r="C5404" t="str">
        <f t="shared" si="84"/>
        <v>THChachoengsao</v>
      </c>
    </row>
    <row r="5405" spans="1:3">
      <c r="A5405" t="s">
        <v>14724</v>
      </c>
      <c r="B5405" t="s">
        <v>14725</v>
      </c>
      <c r="C5405" t="str">
        <f t="shared" si="84"/>
        <v>THPrachin Buri</v>
      </c>
    </row>
    <row r="5406" spans="1:3">
      <c r="A5406" t="s">
        <v>14726</v>
      </c>
      <c r="B5406" t="s">
        <v>14727</v>
      </c>
      <c r="C5406" t="str">
        <f t="shared" si="84"/>
        <v>THNakhon Nayok</v>
      </c>
    </row>
    <row r="5407" spans="1:3">
      <c r="A5407" t="s">
        <v>14728</v>
      </c>
      <c r="B5407" t="s">
        <v>14729</v>
      </c>
      <c r="C5407" t="str">
        <f t="shared" si="84"/>
        <v>THSa Kaeo</v>
      </c>
    </row>
    <row r="5408" spans="1:3">
      <c r="A5408" t="s">
        <v>14730</v>
      </c>
      <c r="B5408" t="s">
        <v>14731</v>
      </c>
      <c r="C5408" t="str">
        <f t="shared" si="84"/>
        <v>THNakhon Ratchasima</v>
      </c>
    </row>
    <row r="5409" spans="1:3">
      <c r="A5409" t="s">
        <v>14732</v>
      </c>
      <c r="B5409" t="s">
        <v>14733</v>
      </c>
      <c r="C5409" t="str">
        <f t="shared" si="84"/>
        <v>THBuri Ram</v>
      </c>
    </row>
    <row r="5410" spans="1:3">
      <c r="A5410" t="s">
        <v>14734</v>
      </c>
      <c r="B5410" t="s">
        <v>14735</v>
      </c>
      <c r="C5410" t="str">
        <f t="shared" si="84"/>
        <v>THSurin</v>
      </c>
    </row>
    <row r="5411" spans="1:3">
      <c r="A5411" t="s">
        <v>14736</v>
      </c>
      <c r="B5411" t="s">
        <v>14737</v>
      </c>
      <c r="C5411" t="str">
        <f t="shared" si="84"/>
        <v>THSi Sa Ket</v>
      </c>
    </row>
    <row r="5412" spans="1:3">
      <c r="A5412" t="s">
        <v>14738</v>
      </c>
      <c r="B5412" t="s">
        <v>14739</v>
      </c>
      <c r="C5412" t="str">
        <f t="shared" si="84"/>
        <v>THUbon Ratchathani</v>
      </c>
    </row>
    <row r="5413" spans="1:3">
      <c r="A5413" t="s">
        <v>14740</v>
      </c>
      <c r="B5413" t="s">
        <v>14741</v>
      </c>
      <c r="C5413" t="str">
        <f t="shared" si="84"/>
        <v>THYasothon</v>
      </c>
    </row>
    <row r="5414" spans="1:3">
      <c r="A5414" t="s">
        <v>14742</v>
      </c>
      <c r="B5414" t="s">
        <v>14743</v>
      </c>
      <c r="C5414" t="str">
        <f t="shared" si="84"/>
        <v>THChaiyaphum</v>
      </c>
    </row>
    <row r="5415" spans="1:3">
      <c r="A5415" t="s">
        <v>14744</v>
      </c>
      <c r="B5415" t="s">
        <v>14745</v>
      </c>
      <c r="C5415" t="str">
        <f t="shared" si="84"/>
        <v>THAmnat Charoen</v>
      </c>
    </row>
    <row r="5416" spans="1:3">
      <c r="A5416" t="s">
        <v>14746</v>
      </c>
      <c r="B5416" t="s">
        <v>14747</v>
      </c>
      <c r="C5416" t="str">
        <f t="shared" si="84"/>
        <v>THBueng Kan</v>
      </c>
    </row>
    <row r="5417" spans="1:3">
      <c r="A5417" t="s">
        <v>14748</v>
      </c>
      <c r="B5417" t="s">
        <v>14749</v>
      </c>
      <c r="C5417" t="str">
        <f t="shared" si="84"/>
        <v>THNong Bua Lam Phu</v>
      </c>
    </row>
    <row r="5418" spans="1:3">
      <c r="A5418" t="s">
        <v>14750</v>
      </c>
      <c r="B5418" t="s">
        <v>14751</v>
      </c>
      <c r="C5418" t="str">
        <f t="shared" si="84"/>
        <v>THKhon Kaen</v>
      </c>
    </row>
    <row r="5419" spans="1:3">
      <c r="A5419" t="s">
        <v>14752</v>
      </c>
      <c r="B5419" t="s">
        <v>14753</v>
      </c>
      <c r="C5419" t="str">
        <f t="shared" si="84"/>
        <v>THUdon Thani</v>
      </c>
    </row>
    <row r="5420" spans="1:3">
      <c r="A5420" t="s">
        <v>14754</v>
      </c>
      <c r="B5420" t="s">
        <v>14755</v>
      </c>
      <c r="C5420" t="str">
        <f t="shared" si="84"/>
        <v>THLoei</v>
      </c>
    </row>
    <row r="5421" spans="1:3">
      <c r="A5421" t="s">
        <v>14756</v>
      </c>
      <c r="B5421" t="s">
        <v>14757</v>
      </c>
      <c r="C5421" t="str">
        <f t="shared" si="84"/>
        <v>THNong Khai</v>
      </c>
    </row>
    <row r="5422" spans="1:3">
      <c r="A5422" t="s">
        <v>14758</v>
      </c>
      <c r="B5422" t="s">
        <v>14759</v>
      </c>
      <c r="C5422" t="str">
        <f t="shared" si="84"/>
        <v>THMaha Sarakham</v>
      </c>
    </row>
    <row r="5423" spans="1:3">
      <c r="A5423" t="s">
        <v>14760</v>
      </c>
      <c r="B5423" t="s">
        <v>14761</v>
      </c>
      <c r="C5423" t="str">
        <f t="shared" si="84"/>
        <v>THRoi Et</v>
      </c>
    </row>
    <row r="5424" spans="1:3">
      <c r="A5424" t="s">
        <v>14762</v>
      </c>
      <c r="B5424" t="s">
        <v>14763</v>
      </c>
      <c r="C5424" t="str">
        <f t="shared" si="84"/>
        <v>THKalasin</v>
      </c>
    </row>
    <row r="5425" spans="1:3">
      <c r="A5425" t="s">
        <v>14764</v>
      </c>
      <c r="B5425" t="s">
        <v>14765</v>
      </c>
      <c r="C5425" t="str">
        <f t="shared" si="84"/>
        <v>THSakon Nakhon</v>
      </c>
    </row>
    <row r="5426" spans="1:3">
      <c r="A5426" t="s">
        <v>14766</v>
      </c>
      <c r="B5426" t="s">
        <v>14767</v>
      </c>
      <c r="C5426" t="str">
        <f t="shared" si="84"/>
        <v>THNakhon Phanom</v>
      </c>
    </row>
    <row r="5427" spans="1:3">
      <c r="A5427" t="s">
        <v>14768</v>
      </c>
      <c r="B5427" t="s">
        <v>14769</v>
      </c>
      <c r="C5427" t="str">
        <f t="shared" si="84"/>
        <v>THMukdahan</v>
      </c>
    </row>
    <row r="5428" spans="1:3">
      <c r="A5428" t="s">
        <v>14770</v>
      </c>
      <c r="B5428" t="s">
        <v>14771</v>
      </c>
      <c r="C5428" t="str">
        <f t="shared" si="84"/>
        <v>THChiang Mai</v>
      </c>
    </row>
    <row r="5429" spans="1:3">
      <c r="A5429" t="s">
        <v>14772</v>
      </c>
      <c r="B5429" t="s">
        <v>14773</v>
      </c>
      <c r="C5429" t="str">
        <f t="shared" si="84"/>
        <v>THLamphun</v>
      </c>
    </row>
    <row r="5430" spans="1:3">
      <c r="A5430" t="s">
        <v>14774</v>
      </c>
      <c r="B5430" t="s">
        <v>14775</v>
      </c>
      <c r="C5430" t="str">
        <f t="shared" si="84"/>
        <v>THLampang</v>
      </c>
    </row>
    <row r="5431" spans="1:3">
      <c r="A5431" t="s">
        <v>14776</v>
      </c>
      <c r="B5431" t="s">
        <v>14777</v>
      </c>
      <c r="C5431" t="str">
        <f t="shared" si="84"/>
        <v>THUttaradit</v>
      </c>
    </row>
    <row r="5432" spans="1:3">
      <c r="A5432" t="s">
        <v>14778</v>
      </c>
      <c r="B5432" t="s">
        <v>14779</v>
      </c>
      <c r="C5432" t="str">
        <f t="shared" si="84"/>
        <v>THPhrae</v>
      </c>
    </row>
    <row r="5433" spans="1:3">
      <c r="A5433" t="s">
        <v>14780</v>
      </c>
      <c r="B5433" t="s">
        <v>14781</v>
      </c>
      <c r="C5433" t="str">
        <f t="shared" si="84"/>
        <v>THNan</v>
      </c>
    </row>
    <row r="5434" spans="1:3">
      <c r="A5434" t="s">
        <v>14782</v>
      </c>
      <c r="B5434" t="s">
        <v>14783</v>
      </c>
      <c r="C5434" t="str">
        <f t="shared" si="84"/>
        <v>THPhayao</v>
      </c>
    </row>
    <row r="5435" spans="1:3">
      <c r="A5435" t="s">
        <v>14784</v>
      </c>
      <c r="B5435" t="s">
        <v>14785</v>
      </c>
      <c r="C5435" t="str">
        <f t="shared" si="84"/>
        <v>THChiang Rai</v>
      </c>
    </row>
    <row r="5436" spans="1:3">
      <c r="A5436" t="s">
        <v>14786</v>
      </c>
      <c r="B5436" t="s">
        <v>14787</v>
      </c>
      <c r="C5436" t="str">
        <f t="shared" si="84"/>
        <v>THMae Hong Son</v>
      </c>
    </row>
    <row r="5437" spans="1:3">
      <c r="A5437" t="s">
        <v>14788</v>
      </c>
      <c r="B5437" t="s">
        <v>14789</v>
      </c>
      <c r="C5437" t="str">
        <f t="shared" si="84"/>
        <v>THNakhon Sawan</v>
      </c>
    </row>
    <row r="5438" spans="1:3">
      <c r="A5438" t="s">
        <v>14790</v>
      </c>
      <c r="B5438" t="s">
        <v>14791</v>
      </c>
      <c r="C5438" t="str">
        <f t="shared" si="84"/>
        <v>THUthai Thani</v>
      </c>
    </row>
    <row r="5439" spans="1:3">
      <c r="A5439" t="s">
        <v>14792</v>
      </c>
      <c r="B5439" t="s">
        <v>14793</v>
      </c>
      <c r="C5439" t="str">
        <f t="shared" si="84"/>
        <v>THKamphaeng Phet</v>
      </c>
    </row>
    <row r="5440" spans="1:3">
      <c r="A5440" t="s">
        <v>14794</v>
      </c>
      <c r="B5440" t="s">
        <v>14795</v>
      </c>
      <c r="C5440" t="str">
        <f t="shared" si="84"/>
        <v>THTak</v>
      </c>
    </row>
    <row r="5441" spans="1:3">
      <c r="A5441" t="s">
        <v>14796</v>
      </c>
      <c r="B5441" t="s">
        <v>14797</v>
      </c>
      <c r="C5441" t="str">
        <f t="shared" si="84"/>
        <v>THSukhothai</v>
      </c>
    </row>
    <row r="5442" spans="1:3">
      <c r="A5442" t="s">
        <v>14798</v>
      </c>
      <c r="B5442" t="s">
        <v>14799</v>
      </c>
      <c r="C5442" t="str">
        <f t="shared" si="84"/>
        <v>THPhitsanulok</v>
      </c>
    </row>
    <row r="5443" spans="1:3">
      <c r="A5443" t="s">
        <v>14800</v>
      </c>
      <c r="B5443" t="s">
        <v>14801</v>
      </c>
      <c r="C5443" t="str">
        <f t="shared" ref="C5443:C5506" si="85">LEFT(A5443,2)&amp;B5443</f>
        <v>THPhichit</v>
      </c>
    </row>
    <row r="5444" spans="1:3">
      <c r="A5444" t="s">
        <v>14802</v>
      </c>
      <c r="B5444" t="s">
        <v>14803</v>
      </c>
      <c r="C5444" t="str">
        <f t="shared" si="85"/>
        <v>THPhetchabun</v>
      </c>
    </row>
    <row r="5445" spans="1:3">
      <c r="A5445" t="s">
        <v>14804</v>
      </c>
      <c r="B5445" t="s">
        <v>14805</v>
      </c>
      <c r="C5445" t="str">
        <f t="shared" si="85"/>
        <v>THRatchaburi</v>
      </c>
    </row>
    <row r="5446" spans="1:3">
      <c r="A5446" t="s">
        <v>14806</v>
      </c>
      <c r="B5446" t="s">
        <v>14807</v>
      </c>
      <c r="C5446" t="str">
        <f t="shared" si="85"/>
        <v>THKanchanaburi</v>
      </c>
    </row>
    <row r="5447" spans="1:3">
      <c r="A5447" t="s">
        <v>14808</v>
      </c>
      <c r="B5447" t="s">
        <v>14809</v>
      </c>
      <c r="C5447" t="str">
        <f t="shared" si="85"/>
        <v>THSuphan Buri</v>
      </c>
    </row>
    <row r="5448" spans="1:3">
      <c r="A5448" t="s">
        <v>14810</v>
      </c>
      <c r="B5448" t="s">
        <v>14811</v>
      </c>
      <c r="C5448" t="str">
        <f t="shared" si="85"/>
        <v>THNakhon Pathom</v>
      </c>
    </row>
    <row r="5449" spans="1:3">
      <c r="A5449" t="s">
        <v>14812</v>
      </c>
      <c r="B5449" t="s">
        <v>14813</v>
      </c>
      <c r="C5449" t="str">
        <f t="shared" si="85"/>
        <v>THSamut Sakhon</v>
      </c>
    </row>
    <row r="5450" spans="1:3">
      <c r="A5450" t="s">
        <v>14814</v>
      </c>
      <c r="B5450" t="s">
        <v>14815</v>
      </c>
      <c r="C5450" t="str">
        <f t="shared" si="85"/>
        <v>THSamut Songkhram</v>
      </c>
    </row>
    <row r="5451" spans="1:3">
      <c r="A5451" t="s">
        <v>14816</v>
      </c>
      <c r="B5451" t="s">
        <v>14817</v>
      </c>
      <c r="C5451" t="str">
        <f t="shared" si="85"/>
        <v>THPhetchaburi</v>
      </c>
    </row>
    <row r="5452" spans="1:3">
      <c r="A5452" t="s">
        <v>14818</v>
      </c>
      <c r="B5452" t="s">
        <v>14819</v>
      </c>
      <c r="C5452" t="str">
        <f t="shared" si="85"/>
        <v>THPrachuap Khiri Khan</v>
      </c>
    </row>
    <row r="5453" spans="1:3">
      <c r="A5453" t="s">
        <v>14820</v>
      </c>
      <c r="B5453" t="s">
        <v>14821</v>
      </c>
      <c r="C5453" t="str">
        <f t="shared" si="85"/>
        <v>THNakhon Si Thammarat</v>
      </c>
    </row>
    <row r="5454" spans="1:3">
      <c r="A5454" t="s">
        <v>14822</v>
      </c>
      <c r="B5454" t="s">
        <v>14823</v>
      </c>
      <c r="C5454" t="str">
        <f t="shared" si="85"/>
        <v>THKrabi</v>
      </c>
    </row>
    <row r="5455" spans="1:3">
      <c r="A5455" t="s">
        <v>14824</v>
      </c>
      <c r="B5455" t="s">
        <v>14825</v>
      </c>
      <c r="C5455" t="str">
        <f t="shared" si="85"/>
        <v>THPhangnga</v>
      </c>
    </row>
    <row r="5456" spans="1:3">
      <c r="A5456" t="s">
        <v>14826</v>
      </c>
      <c r="B5456" t="s">
        <v>1843</v>
      </c>
      <c r="C5456" t="str">
        <f t="shared" si="85"/>
        <v>THPhuket</v>
      </c>
    </row>
    <row r="5457" spans="1:3">
      <c r="A5457" t="s">
        <v>14827</v>
      </c>
      <c r="B5457" t="s">
        <v>14828</v>
      </c>
      <c r="C5457" t="str">
        <f t="shared" si="85"/>
        <v>THSurat Thani</v>
      </c>
    </row>
    <row r="5458" spans="1:3">
      <c r="A5458" t="s">
        <v>14829</v>
      </c>
      <c r="B5458" t="s">
        <v>14830</v>
      </c>
      <c r="C5458" t="str">
        <f t="shared" si="85"/>
        <v>THRanong</v>
      </c>
    </row>
    <row r="5459" spans="1:3">
      <c r="A5459" t="s">
        <v>14831</v>
      </c>
      <c r="B5459" t="s">
        <v>14832</v>
      </c>
      <c r="C5459" t="str">
        <f t="shared" si="85"/>
        <v>THChumphon</v>
      </c>
    </row>
    <row r="5460" spans="1:3">
      <c r="A5460" t="s">
        <v>14833</v>
      </c>
      <c r="B5460" t="s">
        <v>14834</v>
      </c>
      <c r="C5460" t="str">
        <f t="shared" si="85"/>
        <v>THSongkhla</v>
      </c>
    </row>
    <row r="5461" spans="1:3">
      <c r="A5461" t="s">
        <v>14835</v>
      </c>
      <c r="B5461" t="s">
        <v>14836</v>
      </c>
      <c r="C5461" t="str">
        <f t="shared" si="85"/>
        <v>THSatun</v>
      </c>
    </row>
    <row r="5462" spans="1:3">
      <c r="A5462" t="s">
        <v>14837</v>
      </c>
      <c r="B5462" t="s">
        <v>14838</v>
      </c>
      <c r="C5462" t="str">
        <f t="shared" si="85"/>
        <v>THTrang</v>
      </c>
    </row>
    <row r="5463" spans="1:3">
      <c r="A5463" t="s">
        <v>14839</v>
      </c>
      <c r="B5463" t="s">
        <v>14840</v>
      </c>
      <c r="C5463" t="str">
        <f t="shared" si="85"/>
        <v>THPhatthalung</v>
      </c>
    </row>
    <row r="5464" spans="1:3">
      <c r="A5464" t="s">
        <v>14841</v>
      </c>
      <c r="B5464" t="s">
        <v>14842</v>
      </c>
      <c r="C5464" t="str">
        <f t="shared" si="85"/>
        <v>THPattani</v>
      </c>
    </row>
    <row r="5465" spans="1:3">
      <c r="A5465" t="s">
        <v>14843</v>
      </c>
      <c r="B5465" t="s">
        <v>14844</v>
      </c>
      <c r="C5465" t="str">
        <f t="shared" si="85"/>
        <v>THYala</v>
      </c>
    </row>
    <row r="5466" spans="1:3">
      <c r="A5466" t="s">
        <v>14845</v>
      </c>
      <c r="B5466" t="s">
        <v>14846</v>
      </c>
      <c r="C5466" t="str">
        <f t="shared" si="85"/>
        <v>THNarathiwat</v>
      </c>
    </row>
    <row r="5467" spans="1:3">
      <c r="A5467" t="s">
        <v>14847</v>
      </c>
      <c r="B5467" t="s">
        <v>14848</v>
      </c>
      <c r="C5467" t="str">
        <f t="shared" si="85"/>
        <v>THPhatthaya</v>
      </c>
    </row>
    <row r="5468" spans="1:3">
      <c r="A5468" t="s">
        <v>14849</v>
      </c>
      <c r="B5468" t="s">
        <v>14850</v>
      </c>
      <c r="C5468" t="str">
        <f t="shared" si="85"/>
        <v>TJKhatlon</v>
      </c>
    </row>
    <row r="5469" spans="1:3">
      <c r="A5469" t="s">
        <v>14851</v>
      </c>
      <c r="B5469" t="s">
        <v>14852</v>
      </c>
      <c r="C5469" t="str">
        <f t="shared" si="85"/>
        <v>TJSughd</v>
      </c>
    </row>
    <row r="5470" spans="1:3">
      <c r="A5470" t="s">
        <v>14853</v>
      </c>
      <c r="B5470" t="s">
        <v>14854</v>
      </c>
      <c r="C5470" t="str">
        <f t="shared" si="85"/>
        <v>TJKŭhistoni Badakhshon</v>
      </c>
    </row>
    <row r="5471" spans="1:3">
      <c r="A5471" t="s">
        <v>14855</v>
      </c>
      <c r="B5471" t="s">
        <v>14856</v>
      </c>
      <c r="C5471" t="str">
        <f t="shared" si="85"/>
        <v>TJDushanbe</v>
      </c>
    </row>
    <row r="5472" spans="1:3">
      <c r="A5472" t="s">
        <v>14857</v>
      </c>
      <c r="B5472" t="s">
        <v>14858</v>
      </c>
      <c r="C5472" t="str">
        <f t="shared" si="85"/>
        <v>TJnohiyahoi tobei jumhurí</v>
      </c>
    </row>
    <row r="5473" spans="1:3">
      <c r="A5473" t="s">
        <v>14859</v>
      </c>
      <c r="B5473" t="s">
        <v>14860</v>
      </c>
      <c r="C5473" t="str">
        <f t="shared" si="85"/>
        <v>TLAileu</v>
      </c>
    </row>
    <row r="5474" spans="1:3">
      <c r="A5474" t="s">
        <v>14859</v>
      </c>
      <c r="B5474" t="s">
        <v>14860</v>
      </c>
      <c r="C5474" t="str">
        <f t="shared" si="85"/>
        <v>TLAileu</v>
      </c>
    </row>
    <row r="5475" spans="1:3">
      <c r="A5475" t="s">
        <v>14861</v>
      </c>
      <c r="B5475" t="s">
        <v>14862</v>
      </c>
      <c r="C5475" t="str">
        <f t="shared" si="85"/>
        <v>TLAinaro</v>
      </c>
    </row>
    <row r="5476" spans="1:3">
      <c r="A5476" t="s">
        <v>14861</v>
      </c>
      <c r="B5476" t="s">
        <v>14863</v>
      </c>
      <c r="C5476" t="str">
        <f t="shared" si="85"/>
        <v>TLAinaru</v>
      </c>
    </row>
    <row r="5477" spans="1:3">
      <c r="A5477" t="s">
        <v>14864</v>
      </c>
      <c r="B5477" t="s">
        <v>14865</v>
      </c>
      <c r="C5477" t="str">
        <f t="shared" si="85"/>
        <v>TLBaucau</v>
      </c>
    </row>
    <row r="5478" spans="1:3">
      <c r="A5478" t="s">
        <v>14864</v>
      </c>
      <c r="B5478" t="s">
        <v>14866</v>
      </c>
      <c r="C5478" t="str">
        <f t="shared" si="85"/>
        <v>TLBaukau</v>
      </c>
    </row>
    <row r="5479" spans="1:3">
      <c r="A5479" t="s">
        <v>14867</v>
      </c>
      <c r="B5479" t="s">
        <v>14868</v>
      </c>
      <c r="C5479" t="str">
        <f t="shared" si="85"/>
        <v>TLBobonaro</v>
      </c>
    </row>
    <row r="5480" spans="1:3">
      <c r="A5480" t="s">
        <v>14867</v>
      </c>
      <c r="B5480" t="s">
        <v>14869</v>
      </c>
      <c r="C5480" t="str">
        <f t="shared" si="85"/>
        <v>TLBobonaru</v>
      </c>
    </row>
    <row r="5481" spans="1:3">
      <c r="A5481" t="s">
        <v>14870</v>
      </c>
      <c r="B5481" t="s">
        <v>14871</v>
      </c>
      <c r="C5481" t="str">
        <f t="shared" si="85"/>
        <v>TLCova Lima</v>
      </c>
    </row>
    <row r="5482" spans="1:3">
      <c r="A5482" t="s">
        <v>14870</v>
      </c>
      <c r="B5482" t="s">
        <v>14872</v>
      </c>
      <c r="C5482" t="str">
        <f t="shared" si="85"/>
        <v>TLKovalima</v>
      </c>
    </row>
    <row r="5483" spans="1:3">
      <c r="A5483" t="s">
        <v>14873</v>
      </c>
      <c r="B5483" t="s">
        <v>14874</v>
      </c>
      <c r="C5483" t="str">
        <f t="shared" si="85"/>
        <v>TLDíli</v>
      </c>
    </row>
    <row r="5484" spans="1:3">
      <c r="A5484" t="s">
        <v>14873</v>
      </c>
      <c r="B5484" t="s">
        <v>14874</v>
      </c>
      <c r="C5484" t="str">
        <f t="shared" si="85"/>
        <v>TLDíli</v>
      </c>
    </row>
    <row r="5485" spans="1:3">
      <c r="A5485" t="s">
        <v>14875</v>
      </c>
      <c r="B5485" t="s">
        <v>14876</v>
      </c>
      <c r="C5485" t="str">
        <f t="shared" si="85"/>
        <v>TLErmera</v>
      </c>
    </row>
    <row r="5486" spans="1:3">
      <c r="A5486" t="s">
        <v>14875</v>
      </c>
      <c r="B5486" t="s">
        <v>14876</v>
      </c>
      <c r="C5486" t="str">
        <f t="shared" si="85"/>
        <v>TLErmera</v>
      </c>
    </row>
    <row r="5487" spans="1:3">
      <c r="A5487" t="s">
        <v>14877</v>
      </c>
      <c r="B5487" t="s">
        <v>14878</v>
      </c>
      <c r="C5487" t="str">
        <f t="shared" si="85"/>
        <v>TLLautém</v>
      </c>
    </row>
    <row r="5488" spans="1:3">
      <c r="A5488" t="s">
        <v>14877</v>
      </c>
      <c r="B5488" t="s">
        <v>14879</v>
      </c>
      <c r="C5488" t="str">
        <f t="shared" si="85"/>
        <v>TLLautein</v>
      </c>
    </row>
    <row r="5489" spans="1:3">
      <c r="A5489" t="s">
        <v>14880</v>
      </c>
      <c r="B5489" t="s">
        <v>14881</v>
      </c>
      <c r="C5489" t="str">
        <f t="shared" si="85"/>
        <v>TLLiquiça</v>
      </c>
    </row>
    <row r="5490" spans="1:3">
      <c r="A5490" t="s">
        <v>14880</v>
      </c>
      <c r="B5490" t="s">
        <v>14882</v>
      </c>
      <c r="C5490" t="str">
        <f t="shared" si="85"/>
        <v>TLLikisá</v>
      </c>
    </row>
    <row r="5491" spans="1:3">
      <c r="A5491" t="s">
        <v>14883</v>
      </c>
      <c r="B5491" t="s">
        <v>14884</v>
      </c>
      <c r="C5491" t="str">
        <f t="shared" si="85"/>
        <v>TLManufahi</v>
      </c>
    </row>
    <row r="5492" spans="1:3">
      <c r="A5492" t="s">
        <v>14883</v>
      </c>
      <c r="B5492" t="s">
        <v>14884</v>
      </c>
      <c r="C5492" t="str">
        <f t="shared" si="85"/>
        <v>TLManufahi</v>
      </c>
    </row>
    <row r="5493" spans="1:3">
      <c r="A5493" t="s">
        <v>14885</v>
      </c>
      <c r="B5493" t="s">
        <v>14886</v>
      </c>
      <c r="C5493" t="str">
        <f t="shared" si="85"/>
        <v>TLManatuto</v>
      </c>
    </row>
    <row r="5494" spans="1:3">
      <c r="A5494" t="s">
        <v>14885</v>
      </c>
      <c r="B5494" t="s">
        <v>14887</v>
      </c>
      <c r="C5494" t="str">
        <f t="shared" si="85"/>
        <v>TLManatutu</v>
      </c>
    </row>
    <row r="5495" spans="1:3">
      <c r="A5495" t="s">
        <v>14888</v>
      </c>
      <c r="B5495" t="s">
        <v>14889</v>
      </c>
      <c r="C5495" t="str">
        <f t="shared" si="85"/>
        <v>TLViqueque</v>
      </c>
    </row>
    <row r="5496" spans="1:3">
      <c r="A5496" t="s">
        <v>14888</v>
      </c>
      <c r="B5496" t="s">
        <v>14890</v>
      </c>
      <c r="C5496" t="str">
        <f t="shared" si="85"/>
        <v>TLVikeke</v>
      </c>
    </row>
    <row r="5497" spans="1:3">
      <c r="A5497" t="s">
        <v>14891</v>
      </c>
      <c r="B5497" t="s">
        <v>14892</v>
      </c>
      <c r="C5497" t="str">
        <f t="shared" si="85"/>
        <v>TLOé-Cusse Ambeno</v>
      </c>
    </row>
    <row r="5498" spans="1:3">
      <c r="A5498" t="s">
        <v>14891</v>
      </c>
      <c r="B5498" t="s">
        <v>14893</v>
      </c>
      <c r="C5498" t="str">
        <f t="shared" si="85"/>
        <v>TLOekusi-Ambenu</v>
      </c>
    </row>
    <row r="5499" spans="1:3">
      <c r="A5499" t="s">
        <v>14894</v>
      </c>
      <c r="B5499" t="s">
        <v>14895</v>
      </c>
      <c r="C5499" t="str">
        <f t="shared" si="85"/>
        <v>TMAşgabat</v>
      </c>
    </row>
    <row r="5500" spans="1:3">
      <c r="A5500" t="s">
        <v>14896</v>
      </c>
      <c r="B5500" t="s">
        <v>14897</v>
      </c>
      <c r="C5500" t="str">
        <f t="shared" si="85"/>
        <v>TMAhal</v>
      </c>
    </row>
    <row r="5501" spans="1:3">
      <c r="A5501" t="s">
        <v>14898</v>
      </c>
      <c r="B5501" t="s">
        <v>14899</v>
      </c>
      <c r="C5501" t="str">
        <f t="shared" si="85"/>
        <v>TMBalkan</v>
      </c>
    </row>
    <row r="5502" spans="1:3">
      <c r="A5502" t="s">
        <v>14900</v>
      </c>
      <c r="B5502" t="s">
        <v>14901</v>
      </c>
      <c r="C5502" t="str">
        <f t="shared" si="85"/>
        <v>TMDaşoguz</v>
      </c>
    </row>
    <row r="5503" spans="1:3">
      <c r="A5503" t="s">
        <v>14902</v>
      </c>
      <c r="B5503" t="s">
        <v>14903</v>
      </c>
      <c r="C5503" t="str">
        <f t="shared" si="85"/>
        <v>TMLebap</v>
      </c>
    </row>
    <row r="5504" spans="1:3">
      <c r="A5504" t="s">
        <v>14904</v>
      </c>
      <c r="B5504" t="s">
        <v>14905</v>
      </c>
      <c r="C5504" t="str">
        <f t="shared" si="85"/>
        <v>TMMary</v>
      </c>
    </row>
    <row r="5505" spans="1:3">
      <c r="A5505" t="s">
        <v>14906</v>
      </c>
      <c r="B5505" t="s">
        <v>14907</v>
      </c>
      <c r="C5505" t="str">
        <f t="shared" si="85"/>
        <v>TNTunis</v>
      </c>
    </row>
    <row r="5506" spans="1:3">
      <c r="A5506" t="s">
        <v>14908</v>
      </c>
      <c r="B5506" t="s">
        <v>14909</v>
      </c>
      <c r="C5506" t="str">
        <f t="shared" si="85"/>
        <v>TNL'Ariana</v>
      </c>
    </row>
    <row r="5507" spans="1:3">
      <c r="A5507" t="s">
        <v>14910</v>
      </c>
      <c r="B5507" t="s">
        <v>14911</v>
      </c>
      <c r="C5507" t="str">
        <f t="shared" ref="C5507:C5570" si="86">LEFT(A5507,2)&amp;B5507</f>
        <v>TNBen Arous</v>
      </c>
    </row>
    <row r="5508" spans="1:3">
      <c r="A5508" t="s">
        <v>14912</v>
      </c>
      <c r="B5508" t="s">
        <v>14913</v>
      </c>
      <c r="C5508" t="str">
        <f t="shared" si="86"/>
        <v>TNLa Manouba</v>
      </c>
    </row>
    <row r="5509" spans="1:3">
      <c r="A5509" t="s">
        <v>14914</v>
      </c>
      <c r="B5509" t="s">
        <v>14915</v>
      </c>
      <c r="C5509" t="str">
        <f t="shared" si="86"/>
        <v>TNNabeul</v>
      </c>
    </row>
    <row r="5510" spans="1:3">
      <c r="A5510" t="s">
        <v>14916</v>
      </c>
      <c r="B5510" t="s">
        <v>14917</v>
      </c>
      <c r="C5510" t="str">
        <f t="shared" si="86"/>
        <v>TNZaghouan</v>
      </c>
    </row>
    <row r="5511" spans="1:3">
      <c r="A5511" t="s">
        <v>14918</v>
      </c>
      <c r="B5511" t="s">
        <v>14919</v>
      </c>
      <c r="C5511" t="str">
        <f t="shared" si="86"/>
        <v>TNBizerte</v>
      </c>
    </row>
    <row r="5512" spans="1:3">
      <c r="A5512" t="s">
        <v>14920</v>
      </c>
      <c r="B5512" t="s">
        <v>14921</v>
      </c>
      <c r="C5512" t="str">
        <f t="shared" si="86"/>
        <v>TNBéja</v>
      </c>
    </row>
    <row r="5513" spans="1:3">
      <c r="A5513" t="s">
        <v>14922</v>
      </c>
      <c r="B5513" t="s">
        <v>14923</v>
      </c>
      <c r="C5513" t="str">
        <f t="shared" si="86"/>
        <v>TNJendouba</v>
      </c>
    </row>
    <row r="5514" spans="1:3">
      <c r="A5514" t="s">
        <v>14924</v>
      </c>
      <c r="B5514" t="s">
        <v>14925</v>
      </c>
      <c r="C5514" t="str">
        <f t="shared" si="86"/>
        <v>TNLe Kef</v>
      </c>
    </row>
    <row r="5515" spans="1:3">
      <c r="A5515" t="s">
        <v>14926</v>
      </c>
      <c r="B5515" t="s">
        <v>14927</v>
      </c>
      <c r="C5515" t="str">
        <f t="shared" si="86"/>
        <v>TNSiliana</v>
      </c>
    </row>
    <row r="5516" spans="1:3">
      <c r="A5516" t="s">
        <v>14928</v>
      </c>
      <c r="B5516" t="s">
        <v>14929</v>
      </c>
      <c r="C5516" t="str">
        <f t="shared" si="86"/>
        <v>TNKairouan</v>
      </c>
    </row>
    <row r="5517" spans="1:3">
      <c r="A5517" t="s">
        <v>14930</v>
      </c>
      <c r="B5517" t="s">
        <v>14931</v>
      </c>
      <c r="C5517" t="str">
        <f t="shared" si="86"/>
        <v>TNKasserine</v>
      </c>
    </row>
    <row r="5518" spans="1:3">
      <c r="A5518" t="s">
        <v>14932</v>
      </c>
      <c r="B5518" t="s">
        <v>14933</v>
      </c>
      <c r="C5518" t="str">
        <f t="shared" si="86"/>
        <v>TNSidi Bouzid</v>
      </c>
    </row>
    <row r="5519" spans="1:3">
      <c r="A5519" t="s">
        <v>14934</v>
      </c>
      <c r="B5519" t="s">
        <v>14935</v>
      </c>
      <c r="C5519" t="str">
        <f t="shared" si="86"/>
        <v>TNSousse</v>
      </c>
    </row>
    <row r="5520" spans="1:3">
      <c r="A5520" t="s">
        <v>14936</v>
      </c>
      <c r="B5520" t="s">
        <v>14937</v>
      </c>
      <c r="C5520" t="str">
        <f t="shared" si="86"/>
        <v>TNMonastir</v>
      </c>
    </row>
    <row r="5521" spans="1:3">
      <c r="A5521" t="s">
        <v>14938</v>
      </c>
      <c r="B5521" t="s">
        <v>14939</v>
      </c>
      <c r="C5521" t="str">
        <f t="shared" si="86"/>
        <v>TNMahdia</v>
      </c>
    </row>
    <row r="5522" spans="1:3">
      <c r="A5522" t="s">
        <v>14940</v>
      </c>
      <c r="B5522" t="s">
        <v>14941</v>
      </c>
      <c r="C5522" t="str">
        <f t="shared" si="86"/>
        <v>TNSfax</v>
      </c>
    </row>
    <row r="5523" spans="1:3">
      <c r="A5523" t="s">
        <v>14942</v>
      </c>
      <c r="B5523" t="s">
        <v>14943</v>
      </c>
      <c r="C5523" t="str">
        <f t="shared" si="86"/>
        <v>TNGafsa</v>
      </c>
    </row>
    <row r="5524" spans="1:3">
      <c r="A5524" t="s">
        <v>14944</v>
      </c>
      <c r="B5524" t="s">
        <v>14945</v>
      </c>
      <c r="C5524" t="str">
        <f t="shared" si="86"/>
        <v>TNTozeur</v>
      </c>
    </row>
    <row r="5525" spans="1:3">
      <c r="A5525" t="s">
        <v>14946</v>
      </c>
      <c r="B5525" t="s">
        <v>14947</v>
      </c>
      <c r="C5525" t="str">
        <f t="shared" si="86"/>
        <v>TNKébili</v>
      </c>
    </row>
    <row r="5526" spans="1:3">
      <c r="A5526" t="s">
        <v>14948</v>
      </c>
      <c r="B5526" t="s">
        <v>14949</v>
      </c>
      <c r="C5526" t="str">
        <f t="shared" si="86"/>
        <v>TNGabès</v>
      </c>
    </row>
    <row r="5527" spans="1:3">
      <c r="A5527" t="s">
        <v>14950</v>
      </c>
      <c r="B5527" t="s">
        <v>14951</v>
      </c>
      <c r="C5527" t="str">
        <f t="shared" si="86"/>
        <v>TNMédenine</v>
      </c>
    </row>
    <row r="5528" spans="1:3">
      <c r="A5528" t="s">
        <v>14952</v>
      </c>
      <c r="B5528" t="s">
        <v>14953</v>
      </c>
      <c r="C5528" t="str">
        <f t="shared" si="86"/>
        <v>TNTataouine</v>
      </c>
    </row>
    <row r="5529" spans="1:3">
      <c r="A5529" t="s">
        <v>14954</v>
      </c>
      <c r="B5529" t="s">
        <v>14955</v>
      </c>
      <c r="C5529" t="str">
        <f t="shared" si="86"/>
        <v>TO'Eua</v>
      </c>
    </row>
    <row r="5530" spans="1:3">
      <c r="A5530" t="s">
        <v>14954</v>
      </c>
      <c r="B5530" t="s">
        <v>14955</v>
      </c>
      <c r="C5530" t="str">
        <f t="shared" si="86"/>
        <v>TO'Eua</v>
      </c>
    </row>
    <row r="5531" spans="1:3">
      <c r="A5531" t="s">
        <v>14956</v>
      </c>
      <c r="B5531" t="s">
        <v>14957</v>
      </c>
      <c r="C5531" t="str">
        <f t="shared" si="86"/>
        <v>TOHa'apai</v>
      </c>
    </row>
    <row r="5532" spans="1:3">
      <c r="A5532" t="s">
        <v>14956</v>
      </c>
      <c r="B5532" t="s">
        <v>14957</v>
      </c>
      <c r="C5532" t="str">
        <f t="shared" si="86"/>
        <v>TOHa'apai</v>
      </c>
    </row>
    <row r="5533" spans="1:3">
      <c r="A5533" t="s">
        <v>14958</v>
      </c>
      <c r="B5533" t="s">
        <v>14959</v>
      </c>
      <c r="C5533" t="str">
        <f t="shared" si="86"/>
        <v>TONiuas</v>
      </c>
    </row>
    <row r="5534" spans="1:3">
      <c r="A5534" t="s">
        <v>14958</v>
      </c>
      <c r="B5534" t="s">
        <v>14959</v>
      </c>
      <c r="C5534" t="str">
        <f t="shared" si="86"/>
        <v>TONiuas</v>
      </c>
    </row>
    <row r="5535" spans="1:3">
      <c r="A5535" t="s">
        <v>14960</v>
      </c>
      <c r="B5535" t="s">
        <v>14961</v>
      </c>
      <c r="C5535" t="str">
        <f t="shared" si="86"/>
        <v>TOTongatapu</v>
      </c>
    </row>
    <row r="5536" spans="1:3">
      <c r="A5536" t="s">
        <v>14960</v>
      </c>
      <c r="B5536" t="s">
        <v>14961</v>
      </c>
      <c r="C5536" t="str">
        <f t="shared" si="86"/>
        <v>TOTongatapu</v>
      </c>
    </row>
    <row r="5537" spans="1:3">
      <c r="A5537" t="s">
        <v>14962</v>
      </c>
      <c r="B5537" t="s">
        <v>14963</v>
      </c>
      <c r="C5537" t="str">
        <f t="shared" si="86"/>
        <v>TOVava'u</v>
      </c>
    </row>
    <row r="5538" spans="1:3">
      <c r="A5538" t="s">
        <v>14962</v>
      </c>
      <c r="B5538" t="s">
        <v>14963</v>
      </c>
      <c r="C5538" t="str">
        <f t="shared" si="86"/>
        <v>TOVava'u</v>
      </c>
    </row>
    <row r="5539" spans="1:3">
      <c r="A5539" t="s">
        <v>14964</v>
      </c>
      <c r="B5539" t="s">
        <v>14965</v>
      </c>
      <c r="C5539" t="str">
        <f t="shared" si="86"/>
        <v>TRAdana</v>
      </c>
    </row>
    <row r="5540" spans="1:3">
      <c r="A5540" t="s">
        <v>14966</v>
      </c>
      <c r="B5540" t="s">
        <v>14967</v>
      </c>
      <c r="C5540" t="str">
        <f t="shared" si="86"/>
        <v>TRAdıyaman</v>
      </c>
    </row>
    <row r="5541" spans="1:3">
      <c r="A5541" t="s">
        <v>14968</v>
      </c>
      <c r="B5541" t="s">
        <v>14969</v>
      </c>
      <c r="C5541" t="str">
        <f t="shared" si="86"/>
        <v>TRAfyonkarahisar</v>
      </c>
    </row>
    <row r="5542" spans="1:3">
      <c r="A5542" t="s">
        <v>14970</v>
      </c>
      <c r="B5542" t="s">
        <v>14971</v>
      </c>
      <c r="C5542" t="str">
        <f t="shared" si="86"/>
        <v>TRAğrı</v>
      </c>
    </row>
    <row r="5543" spans="1:3">
      <c r="A5543" t="s">
        <v>14972</v>
      </c>
      <c r="B5543" t="s">
        <v>14973</v>
      </c>
      <c r="C5543" t="str">
        <f t="shared" si="86"/>
        <v>TRAmasya</v>
      </c>
    </row>
    <row r="5544" spans="1:3">
      <c r="A5544" t="s">
        <v>14974</v>
      </c>
      <c r="B5544" t="s">
        <v>14975</v>
      </c>
      <c r="C5544" t="str">
        <f t="shared" si="86"/>
        <v>TRAnkara</v>
      </c>
    </row>
    <row r="5545" spans="1:3">
      <c r="A5545" t="s">
        <v>14976</v>
      </c>
      <c r="B5545" t="s">
        <v>14977</v>
      </c>
      <c r="C5545" t="str">
        <f t="shared" si="86"/>
        <v>TRAntalya</v>
      </c>
    </row>
    <row r="5546" spans="1:3">
      <c r="A5546" t="s">
        <v>14978</v>
      </c>
      <c r="B5546" t="s">
        <v>14979</v>
      </c>
      <c r="C5546" t="str">
        <f t="shared" si="86"/>
        <v>TRArtvin</v>
      </c>
    </row>
    <row r="5547" spans="1:3">
      <c r="A5547" t="s">
        <v>14980</v>
      </c>
      <c r="B5547" t="s">
        <v>14981</v>
      </c>
      <c r="C5547" t="str">
        <f t="shared" si="86"/>
        <v>TRAydın</v>
      </c>
    </row>
    <row r="5548" spans="1:3">
      <c r="A5548" t="s">
        <v>14982</v>
      </c>
      <c r="B5548" t="s">
        <v>14983</v>
      </c>
      <c r="C5548" t="str">
        <f t="shared" si="86"/>
        <v>TRBalıkesir</v>
      </c>
    </row>
    <row r="5549" spans="1:3">
      <c r="A5549" t="s">
        <v>14984</v>
      </c>
      <c r="B5549" t="s">
        <v>14985</v>
      </c>
      <c r="C5549" t="str">
        <f t="shared" si="86"/>
        <v>TRBilecik</v>
      </c>
    </row>
    <row r="5550" spans="1:3">
      <c r="A5550" t="s">
        <v>14986</v>
      </c>
      <c r="B5550" t="s">
        <v>14987</v>
      </c>
      <c r="C5550" t="str">
        <f t="shared" si="86"/>
        <v>TRBingöl</v>
      </c>
    </row>
    <row r="5551" spans="1:3">
      <c r="A5551" t="s">
        <v>14988</v>
      </c>
      <c r="B5551" t="s">
        <v>14989</v>
      </c>
      <c r="C5551" t="str">
        <f t="shared" si="86"/>
        <v>TRBitlis</v>
      </c>
    </row>
    <row r="5552" spans="1:3">
      <c r="A5552" t="s">
        <v>14990</v>
      </c>
      <c r="B5552" t="s">
        <v>14991</v>
      </c>
      <c r="C5552" t="str">
        <f t="shared" si="86"/>
        <v>TRBolu</v>
      </c>
    </row>
    <row r="5553" spans="1:3">
      <c r="A5553" t="s">
        <v>14992</v>
      </c>
      <c r="B5553" t="s">
        <v>14993</v>
      </c>
      <c r="C5553" t="str">
        <f t="shared" si="86"/>
        <v>TRBurdur</v>
      </c>
    </row>
    <row r="5554" spans="1:3">
      <c r="A5554" t="s">
        <v>14994</v>
      </c>
      <c r="B5554" t="s">
        <v>14995</v>
      </c>
      <c r="C5554" t="str">
        <f t="shared" si="86"/>
        <v>TRBursa</v>
      </c>
    </row>
    <row r="5555" spans="1:3">
      <c r="A5555" t="s">
        <v>14996</v>
      </c>
      <c r="B5555" t="s">
        <v>14997</v>
      </c>
      <c r="C5555" t="str">
        <f t="shared" si="86"/>
        <v>TRÇanakkale</v>
      </c>
    </row>
    <row r="5556" spans="1:3">
      <c r="A5556" t="s">
        <v>14998</v>
      </c>
      <c r="B5556" t="s">
        <v>14999</v>
      </c>
      <c r="C5556" t="str">
        <f t="shared" si="86"/>
        <v>TRÇankırı</v>
      </c>
    </row>
    <row r="5557" spans="1:3">
      <c r="A5557" t="s">
        <v>15000</v>
      </c>
      <c r="B5557" t="s">
        <v>15001</v>
      </c>
      <c r="C5557" t="str">
        <f t="shared" si="86"/>
        <v>TRÇorum</v>
      </c>
    </row>
    <row r="5558" spans="1:3">
      <c r="A5558" t="s">
        <v>15002</v>
      </c>
      <c r="B5558" t="s">
        <v>15003</v>
      </c>
      <c r="C5558" t="str">
        <f t="shared" si="86"/>
        <v>TRDenizli</v>
      </c>
    </row>
    <row r="5559" spans="1:3">
      <c r="A5559" t="s">
        <v>15004</v>
      </c>
      <c r="B5559" t="s">
        <v>15005</v>
      </c>
      <c r="C5559" t="str">
        <f t="shared" si="86"/>
        <v>TRDiyarbakır</v>
      </c>
    </row>
    <row r="5560" spans="1:3">
      <c r="A5560" t="s">
        <v>15006</v>
      </c>
      <c r="B5560" t="s">
        <v>15007</v>
      </c>
      <c r="C5560" t="str">
        <f t="shared" si="86"/>
        <v>TREdirne</v>
      </c>
    </row>
    <row r="5561" spans="1:3">
      <c r="A5561" t="s">
        <v>15008</v>
      </c>
      <c r="B5561" t="s">
        <v>15009</v>
      </c>
      <c r="C5561" t="str">
        <f t="shared" si="86"/>
        <v>TRElazığ</v>
      </c>
    </row>
    <row r="5562" spans="1:3">
      <c r="A5562" t="s">
        <v>15010</v>
      </c>
      <c r="B5562" t="s">
        <v>15011</v>
      </c>
      <c r="C5562" t="str">
        <f t="shared" si="86"/>
        <v>TRErzincan</v>
      </c>
    </row>
    <row r="5563" spans="1:3">
      <c r="A5563" t="s">
        <v>15012</v>
      </c>
      <c r="B5563" t="s">
        <v>15013</v>
      </c>
      <c r="C5563" t="str">
        <f t="shared" si="86"/>
        <v>TRErzurum</v>
      </c>
    </row>
    <row r="5564" spans="1:3">
      <c r="A5564" t="s">
        <v>15014</v>
      </c>
      <c r="B5564" t="s">
        <v>15015</v>
      </c>
      <c r="C5564" t="str">
        <f t="shared" si="86"/>
        <v>TREskişehir</v>
      </c>
    </row>
    <row r="5565" spans="1:3">
      <c r="A5565" t="s">
        <v>15016</v>
      </c>
      <c r="B5565" t="s">
        <v>15017</v>
      </c>
      <c r="C5565" t="str">
        <f t="shared" si="86"/>
        <v>TRGaziantep</v>
      </c>
    </row>
    <row r="5566" spans="1:3">
      <c r="A5566" t="s">
        <v>15018</v>
      </c>
      <c r="B5566" t="s">
        <v>15019</v>
      </c>
      <c r="C5566" t="str">
        <f t="shared" si="86"/>
        <v>TRGiresun</v>
      </c>
    </row>
    <row r="5567" spans="1:3">
      <c r="A5567" t="s">
        <v>15020</v>
      </c>
      <c r="B5567" t="s">
        <v>15021</v>
      </c>
      <c r="C5567" t="str">
        <f t="shared" si="86"/>
        <v>TRGümüşhane</v>
      </c>
    </row>
    <row r="5568" spans="1:3">
      <c r="A5568" t="s">
        <v>15022</v>
      </c>
      <c r="B5568" t="s">
        <v>15023</v>
      </c>
      <c r="C5568" t="str">
        <f t="shared" si="86"/>
        <v>TRHakkâri</v>
      </c>
    </row>
    <row r="5569" spans="1:3">
      <c r="A5569" t="s">
        <v>15024</v>
      </c>
      <c r="B5569" t="s">
        <v>15025</v>
      </c>
      <c r="C5569" t="str">
        <f t="shared" si="86"/>
        <v>TRHatay</v>
      </c>
    </row>
    <row r="5570" spans="1:3">
      <c r="A5570" t="s">
        <v>15026</v>
      </c>
      <c r="B5570" t="s">
        <v>15027</v>
      </c>
      <c r="C5570" t="str">
        <f t="shared" si="86"/>
        <v>TRIsparta</v>
      </c>
    </row>
    <row r="5571" spans="1:3">
      <c r="A5571" t="s">
        <v>15028</v>
      </c>
      <c r="B5571" t="s">
        <v>15029</v>
      </c>
      <c r="C5571" t="str">
        <f t="shared" ref="C5571:C5634" si="87">LEFT(A5571,2)&amp;B5571</f>
        <v>TRMersin</v>
      </c>
    </row>
    <row r="5572" spans="1:3">
      <c r="A5572" t="s">
        <v>15030</v>
      </c>
      <c r="B5572" t="s">
        <v>1250</v>
      </c>
      <c r="C5572" t="str">
        <f t="shared" si="87"/>
        <v>TRİstanbul</v>
      </c>
    </row>
    <row r="5573" spans="1:3">
      <c r="A5573" t="s">
        <v>15031</v>
      </c>
      <c r="B5573" t="s">
        <v>15032</v>
      </c>
      <c r="C5573" t="str">
        <f t="shared" si="87"/>
        <v>TRİzmir</v>
      </c>
    </row>
    <row r="5574" spans="1:3">
      <c r="A5574" t="s">
        <v>15033</v>
      </c>
      <c r="B5574" t="s">
        <v>15034</v>
      </c>
      <c r="C5574" t="str">
        <f t="shared" si="87"/>
        <v>TRKars</v>
      </c>
    </row>
    <row r="5575" spans="1:3">
      <c r="A5575" t="s">
        <v>15035</v>
      </c>
      <c r="B5575" t="s">
        <v>15036</v>
      </c>
      <c r="C5575" t="str">
        <f t="shared" si="87"/>
        <v>TRKastamonu</v>
      </c>
    </row>
    <row r="5576" spans="1:3">
      <c r="A5576" t="s">
        <v>15037</v>
      </c>
      <c r="B5576" t="s">
        <v>15038</v>
      </c>
      <c r="C5576" t="str">
        <f t="shared" si="87"/>
        <v>TRKayseri</v>
      </c>
    </row>
    <row r="5577" spans="1:3">
      <c r="A5577" t="s">
        <v>15039</v>
      </c>
      <c r="B5577" t="s">
        <v>15040</v>
      </c>
      <c r="C5577" t="str">
        <f t="shared" si="87"/>
        <v>TRKırklareli</v>
      </c>
    </row>
    <row r="5578" spans="1:3">
      <c r="A5578" t="s">
        <v>15041</v>
      </c>
      <c r="B5578" t="s">
        <v>15042</v>
      </c>
      <c r="C5578" t="str">
        <f t="shared" si="87"/>
        <v>TRKırşehir</v>
      </c>
    </row>
    <row r="5579" spans="1:3">
      <c r="A5579" t="s">
        <v>15043</v>
      </c>
      <c r="B5579" t="s">
        <v>15044</v>
      </c>
      <c r="C5579" t="str">
        <f t="shared" si="87"/>
        <v>TRKocaeli</v>
      </c>
    </row>
    <row r="5580" spans="1:3">
      <c r="A5580" t="s">
        <v>15045</v>
      </c>
      <c r="B5580" t="s">
        <v>15046</v>
      </c>
      <c r="C5580" t="str">
        <f t="shared" si="87"/>
        <v>TRKonya</v>
      </c>
    </row>
    <row r="5581" spans="1:3">
      <c r="A5581" t="s">
        <v>15047</v>
      </c>
      <c r="B5581" t="s">
        <v>15048</v>
      </c>
      <c r="C5581" t="str">
        <f t="shared" si="87"/>
        <v>TRKütahya</v>
      </c>
    </row>
    <row r="5582" spans="1:3">
      <c r="A5582" t="s">
        <v>15049</v>
      </c>
      <c r="B5582" t="s">
        <v>15050</v>
      </c>
      <c r="C5582" t="str">
        <f t="shared" si="87"/>
        <v>TRMalatya</v>
      </c>
    </row>
    <row r="5583" spans="1:3">
      <c r="A5583" t="s">
        <v>15051</v>
      </c>
      <c r="B5583" t="s">
        <v>15052</v>
      </c>
      <c r="C5583" t="str">
        <f t="shared" si="87"/>
        <v>TRManisa</v>
      </c>
    </row>
    <row r="5584" spans="1:3">
      <c r="A5584" t="s">
        <v>15053</v>
      </c>
      <c r="B5584" t="s">
        <v>15054</v>
      </c>
      <c r="C5584" t="str">
        <f t="shared" si="87"/>
        <v>TRKahramanmaraş</v>
      </c>
    </row>
    <row r="5585" spans="1:3">
      <c r="A5585" t="s">
        <v>15055</v>
      </c>
      <c r="B5585" t="s">
        <v>15056</v>
      </c>
      <c r="C5585" t="str">
        <f t="shared" si="87"/>
        <v>TRMardin</v>
      </c>
    </row>
    <row r="5586" spans="1:3">
      <c r="A5586" t="s">
        <v>15057</v>
      </c>
      <c r="B5586" t="s">
        <v>15058</v>
      </c>
      <c r="C5586" t="str">
        <f t="shared" si="87"/>
        <v>TRMuğla</v>
      </c>
    </row>
    <row r="5587" spans="1:3">
      <c r="A5587" t="s">
        <v>15059</v>
      </c>
      <c r="B5587" t="s">
        <v>15060</v>
      </c>
      <c r="C5587" t="str">
        <f t="shared" si="87"/>
        <v>TRMuş</v>
      </c>
    </row>
    <row r="5588" spans="1:3">
      <c r="A5588" t="s">
        <v>15061</v>
      </c>
      <c r="B5588" t="s">
        <v>15062</v>
      </c>
      <c r="C5588" t="str">
        <f t="shared" si="87"/>
        <v>TRNevşehir</v>
      </c>
    </row>
    <row r="5589" spans="1:3">
      <c r="A5589" t="s">
        <v>15063</v>
      </c>
      <c r="B5589" t="s">
        <v>15064</v>
      </c>
      <c r="C5589" t="str">
        <f t="shared" si="87"/>
        <v>TRNiğde</v>
      </c>
    </row>
    <row r="5590" spans="1:3">
      <c r="A5590" t="s">
        <v>15065</v>
      </c>
      <c r="B5590" t="s">
        <v>15066</v>
      </c>
      <c r="C5590" t="str">
        <f t="shared" si="87"/>
        <v>TROrdu</v>
      </c>
    </row>
    <row r="5591" spans="1:3">
      <c r="A5591" t="s">
        <v>15067</v>
      </c>
      <c r="B5591" t="s">
        <v>15068</v>
      </c>
      <c r="C5591" t="str">
        <f t="shared" si="87"/>
        <v>TRRize</v>
      </c>
    </row>
    <row r="5592" spans="1:3">
      <c r="A5592" t="s">
        <v>15069</v>
      </c>
      <c r="B5592" t="s">
        <v>15070</v>
      </c>
      <c r="C5592" t="str">
        <f t="shared" si="87"/>
        <v>TRSakarya</v>
      </c>
    </row>
    <row r="5593" spans="1:3">
      <c r="A5593" t="s">
        <v>15071</v>
      </c>
      <c r="B5593" t="s">
        <v>15072</v>
      </c>
      <c r="C5593" t="str">
        <f t="shared" si="87"/>
        <v>TRSamsun</v>
      </c>
    </row>
    <row r="5594" spans="1:3">
      <c r="A5594" t="s">
        <v>15073</v>
      </c>
      <c r="B5594" t="s">
        <v>15074</v>
      </c>
      <c r="C5594" t="str">
        <f t="shared" si="87"/>
        <v>TRSiirt</v>
      </c>
    </row>
    <row r="5595" spans="1:3">
      <c r="A5595" t="s">
        <v>15075</v>
      </c>
      <c r="B5595" t="s">
        <v>15076</v>
      </c>
      <c r="C5595" t="str">
        <f t="shared" si="87"/>
        <v>TRSinop</v>
      </c>
    </row>
    <row r="5596" spans="1:3">
      <c r="A5596" t="s">
        <v>15077</v>
      </c>
      <c r="B5596" t="s">
        <v>15078</v>
      </c>
      <c r="C5596" t="str">
        <f t="shared" si="87"/>
        <v>TRSivas</v>
      </c>
    </row>
    <row r="5597" spans="1:3">
      <c r="A5597" t="s">
        <v>15079</v>
      </c>
      <c r="B5597" t="s">
        <v>15080</v>
      </c>
      <c r="C5597" t="str">
        <f t="shared" si="87"/>
        <v>TRTekirdağ</v>
      </c>
    </row>
    <row r="5598" spans="1:3">
      <c r="A5598" t="s">
        <v>15081</v>
      </c>
      <c r="B5598" t="s">
        <v>15082</v>
      </c>
      <c r="C5598" t="str">
        <f t="shared" si="87"/>
        <v>TRTokat</v>
      </c>
    </row>
    <row r="5599" spans="1:3">
      <c r="A5599" t="s">
        <v>15083</v>
      </c>
      <c r="B5599" t="s">
        <v>15084</v>
      </c>
      <c r="C5599" t="str">
        <f t="shared" si="87"/>
        <v>TRTrabzon</v>
      </c>
    </row>
    <row r="5600" spans="1:3">
      <c r="A5600" t="s">
        <v>15085</v>
      </c>
      <c r="B5600" t="s">
        <v>15086</v>
      </c>
      <c r="C5600" t="str">
        <f t="shared" si="87"/>
        <v>TRTunceli</v>
      </c>
    </row>
    <row r="5601" spans="1:3">
      <c r="A5601" t="s">
        <v>15087</v>
      </c>
      <c r="B5601" t="s">
        <v>15088</v>
      </c>
      <c r="C5601" t="str">
        <f t="shared" si="87"/>
        <v>TRŞanlıurfa</v>
      </c>
    </row>
    <row r="5602" spans="1:3">
      <c r="A5602" t="s">
        <v>15089</v>
      </c>
      <c r="B5602" t="s">
        <v>15090</v>
      </c>
      <c r="C5602" t="str">
        <f t="shared" si="87"/>
        <v>TRUşak</v>
      </c>
    </row>
    <row r="5603" spans="1:3">
      <c r="A5603" t="s">
        <v>15091</v>
      </c>
      <c r="B5603" t="s">
        <v>15092</v>
      </c>
      <c r="C5603" t="str">
        <f t="shared" si="87"/>
        <v>TRVan</v>
      </c>
    </row>
    <row r="5604" spans="1:3">
      <c r="A5604" t="s">
        <v>15093</v>
      </c>
      <c r="B5604" t="s">
        <v>15094</v>
      </c>
      <c r="C5604" t="str">
        <f t="shared" si="87"/>
        <v>TRYozgat</v>
      </c>
    </row>
    <row r="5605" spans="1:3">
      <c r="A5605" t="s">
        <v>15095</v>
      </c>
      <c r="B5605" t="s">
        <v>15096</v>
      </c>
      <c r="C5605" t="str">
        <f t="shared" si="87"/>
        <v>TRZonguldak</v>
      </c>
    </row>
    <row r="5606" spans="1:3">
      <c r="A5606" t="s">
        <v>15097</v>
      </c>
      <c r="B5606" t="s">
        <v>15098</v>
      </c>
      <c r="C5606" t="str">
        <f t="shared" si="87"/>
        <v>TRAksaray</v>
      </c>
    </row>
    <row r="5607" spans="1:3">
      <c r="A5607" t="s">
        <v>15099</v>
      </c>
      <c r="B5607" t="s">
        <v>15100</v>
      </c>
      <c r="C5607" t="str">
        <f t="shared" si="87"/>
        <v>TRBayburt</v>
      </c>
    </row>
    <row r="5608" spans="1:3">
      <c r="A5608" t="s">
        <v>15101</v>
      </c>
      <c r="B5608" t="s">
        <v>15102</v>
      </c>
      <c r="C5608" t="str">
        <f t="shared" si="87"/>
        <v>TRKaraman</v>
      </c>
    </row>
    <row r="5609" spans="1:3">
      <c r="A5609" t="s">
        <v>15103</v>
      </c>
      <c r="B5609" t="s">
        <v>15104</v>
      </c>
      <c r="C5609" t="str">
        <f t="shared" si="87"/>
        <v>TRKırıkkale</v>
      </c>
    </row>
    <row r="5610" spans="1:3">
      <c r="A5610" t="s">
        <v>15105</v>
      </c>
      <c r="B5610" t="s">
        <v>15106</v>
      </c>
      <c r="C5610" t="str">
        <f t="shared" si="87"/>
        <v>TRBatman</v>
      </c>
    </row>
    <row r="5611" spans="1:3">
      <c r="A5611" t="s">
        <v>15107</v>
      </c>
      <c r="B5611" t="s">
        <v>15108</v>
      </c>
      <c r="C5611" t="str">
        <f t="shared" si="87"/>
        <v>TRŞırnak</v>
      </c>
    </row>
    <row r="5612" spans="1:3">
      <c r="A5612" t="s">
        <v>15109</v>
      </c>
      <c r="B5612" t="s">
        <v>15110</v>
      </c>
      <c r="C5612" t="str">
        <f t="shared" si="87"/>
        <v>TRBartın</v>
      </c>
    </row>
    <row r="5613" spans="1:3">
      <c r="A5613" t="s">
        <v>15111</v>
      </c>
      <c r="B5613" t="s">
        <v>15112</v>
      </c>
      <c r="C5613" t="str">
        <f t="shared" si="87"/>
        <v>TRArdahan</v>
      </c>
    </row>
    <row r="5614" spans="1:3">
      <c r="A5614" t="s">
        <v>15113</v>
      </c>
      <c r="B5614" t="s">
        <v>15114</v>
      </c>
      <c r="C5614" t="str">
        <f t="shared" si="87"/>
        <v>TRIğdır</v>
      </c>
    </row>
    <row r="5615" spans="1:3">
      <c r="A5615" t="s">
        <v>15115</v>
      </c>
      <c r="B5615" t="s">
        <v>15116</v>
      </c>
      <c r="C5615" t="str">
        <f t="shared" si="87"/>
        <v>TRYalova</v>
      </c>
    </row>
    <row r="5616" spans="1:3">
      <c r="A5616" t="s">
        <v>15117</v>
      </c>
      <c r="B5616" t="s">
        <v>15118</v>
      </c>
      <c r="C5616" t="str">
        <f t="shared" si="87"/>
        <v>TRKarabük</v>
      </c>
    </row>
    <row r="5617" spans="1:3">
      <c r="A5617" t="s">
        <v>15119</v>
      </c>
      <c r="B5617" t="s">
        <v>15120</v>
      </c>
      <c r="C5617" t="str">
        <f t="shared" si="87"/>
        <v>TRKilis</v>
      </c>
    </row>
    <row r="5618" spans="1:3">
      <c r="A5618" t="s">
        <v>15121</v>
      </c>
      <c r="B5618" t="s">
        <v>15122</v>
      </c>
      <c r="C5618" t="str">
        <f t="shared" si="87"/>
        <v>TROsmaniye</v>
      </c>
    </row>
    <row r="5619" spans="1:3">
      <c r="A5619" t="s">
        <v>15123</v>
      </c>
      <c r="B5619" t="s">
        <v>15124</v>
      </c>
      <c r="C5619" t="str">
        <f t="shared" si="87"/>
        <v>TRDüzce</v>
      </c>
    </row>
    <row r="5620" spans="1:3">
      <c r="A5620" t="s">
        <v>15125</v>
      </c>
      <c r="B5620" t="s">
        <v>15126</v>
      </c>
      <c r="C5620" t="str">
        <f t="shared" si="87"/>
        <v>TTArima</v>
      </c>
    </row>
    <row r="5621" spans="1:3">
      <c r="A5621" t="s">
        <v>15127</v>
      </c>
      <c r="B5621" t="s">
        <v>15128</v>
      </c>
      <c r="C5621" t="str">
        <f t="shared" si="87"/>
        <v>TTChaguanas</v>
      </c>
    </row>
    <row r="5622" spans="1:3">
      <c r="A5622" t="s">
        <v>15129</v>
      </c>
      <c r="B5622" t="s">
        <v>15130</v>
      </c>
      <c r="C5622" t="str">
        <f t="shared" si="87"/>
        <v>TTPort of Spain</v>
      </c>
    </row>
    <row r="5623" spans="1:3">
      <c r="A5623" t="s">
        <v>15131</v>
      </c>
      <c r="B5623" t="s">
        <v>15132</v>
      </c>
      <c r="C5623" t="str">
        <f t="shared" si="87"/>
        <v>TTPoint Fortin</v>
      </c>
    </row>
    <row r="5624" spans="1:3">
      <c r="A5624" t="s">
        <v>15133</v>
      </c>
      <c r="B5624" t="s">
        <v>15134</v>
      </c>
      <c r="C5624" t="str">
        <f t="shared" si="87"/>
        <v>TTSan Fernando</v>
      </c>
    </row>
    <row r="5625" spans="1:3">
      <c r="A5625" t="s">
        <v>15135</v>
      </c>
      <c r="B5625" t="s">
        <v>15136</v>
      </c>
      <c r="C5625" t="str">
        <f t="shared" si="87"/>
        <v>TTCouva-Tabaquite-Talparo</v>
      </c>
    </row>
    <row r="5626" spans="1:3">
      <c r="A5626" t="s">
        <v>15137</v>
      </c>
      <c r="B5626" t="s">
        <v>15138</v>
      </c>
      <c r="C5626" t="str">
        <f t="shared" si="87"/>
        <v>TTDiego Martin</v>
      </c>
    </row>
    <row r="5627" spans="1:3">
      <c r="A5627" t="s">
        <v>15139</v>
      </c>
      <c r="B5627" t="s">
        <v>15140</v>
      </c>
      <c r="C5627" t="str">
        <f t="shared" si="87"/>
        <v>TTMayaro-Rio Claro</v>
      </c>
    </row>
    <row r="5628" spans="1:3">
      <c r="A5628" t="s">
        <v>15141</v>
      </c>
      <c r="B5628" t="s">
        <v>15142</v>
      </c>
      <c r="C5628" t="str">
        <f t="shared" si="87"/>
        <v>TTPenal-Debe</v>
      </c>
    </row>
    <row r="5629" spans="1:3">
      <c r="A5629" t="s">
        <v>15143</v>
      </c>
      <c r="B5629" t="s">
        <v>15144</v>
      </c>
      <c r="C5629" t="str">
        <f t="shared" si="87"/>
        <v>TTPrinces Town</v>
      </c>
    </row>
    <row r="5630" spans="1:3">
      <c r="A5630" t="s">
        <v>15145</v>
      </c>
      <c r="B5630" t="s">
        <v>15146</v>
      </c>
      <c r="C5630" t="str">
        <f t="shared" si="87"/>
        <v>TTSangre Grande</v>
      </c>
    </row>
    <row r="5631" spans="1:3">
      <c r="A5631" t="s">
        <v>15147</v>
      </c>
      <c r="B5631" t="s">
        <v>15148</v>
      </c>
      <c r="C5631" t="str">
        <f t="shared" si="87"/>
        <v>TTSiparia</v>
      </c>
    </row>
    <row r="5632" spans="1:3">
      <c r="A5632" t="s">
        <v>15149</v>
      </c>
      <c r="B5632" t="s">
        <v>15150</v>
      </c>
      <c r="C5632" t="str">
        <f t="shared" si="87"/>
        <v>TTSan Juan-Laventille</v>
      </c>
    </row>
    <row r="5633" spans="1:3">
      <c r="A5633" t="s">
        <v>15151</v>
      </c>
      <c r="B5633" t="s">
        <v>15152</v>
      </c>
      <c r="C5633" t="str">
        <f t="shared" si="87"/>
        <v>TTTunapuna-Piarco</v>
      </c>
    </row>
    <row r="5634" spans="1:3">
      <c r="A5634" t="s">
        <v>15153</v>
      </c>
      <c r="B5634" t="s">
        <v>15154</v>
      </c>
      <c r="C5634" t="str">
        <f t="shared" si="87"/>
        <v>TTTobago</v>
      </c>
    </row>
    <row r="5635" spans="1:3">
      <c r="A5635" t="s">
        <v>15155</v>
      </c>
      <c r="B5635" t="s">
        <v>15156</v>
      </c>
      <c r="C5635" t="str">
        <f t="shared" ref="C5635:C5698" si="88">LEFT(A5635,2)&amp;B5635</f>
        <v>TVNiutao</v>
      </c>
    </row>
    <row r="5636" spans="1:3">
      <c r="A5636" t="s">
        <v>15157</v>
      </c>
      <c r="B5636" t="s">
        <v>15158</v>
      </c>
      <c r="C5636" t="str">
        <f t="shared" si="88"/>
        <v>TVNukufetau</v>
      </c>
    </row>
    <row r="5637" spans="1:3">
      <c r="A5637" t="s">
        <v>15159</v>
      </c>
      <c r="B5637" t="s">
        <v>15160</v>
      </c>
      <c r="C5637" t="str">
        <f t="shared" si="88"/>
        <v>TVNukulaelae</v>
      </c>
    </row>
    <row r="5638" spans="1:3">
      <c r="A5638" t="s">
        <v>15161</v>
      </c>
      <c r="B5638" t="s">
        <v>15162</v>
      </c>
      <c r="C5638" t="str">
        <f t="shared" si="88"/>
        <v>TVNanumea</v>
      </c>
    </row>
    <row r="5639" spans="1:3">
      <c r="A5639" t="s">
        <v>15163</v>
      </c>
      <c r="B5639" t="s">
        <v>15164</v>
      </c>
      <c r="C5639" t="str">
        <f t="shared" si="88"/>
        <v>TVNanumaga</v>
      </c>
    </row>
    <row r="5640" spans="1:3">
      <c r="A5640" t="s">
        <v>15165</v>
      </c>
      <c r="B5640" t="s">
        <v>15166</v>
      </c>
      <c r="C5640" t="str">
        <f t="shared" si="88"/>
        <v>TVNui</v>
      </c>
    </row>
    <row r="5641" spans="1:3">
      <c r="A5641" t="s">
        <v>15167</v>
      </c>
      <c r="B5641" t="s">
        <v>15168</v>
      </c>
      <c r="C5641" t="str">
        <f t="shared" si="88"/>
        <v>TVVaitupu</v>
      </c>
    </row>
    <row r="5642" spans="1:3">
      <c r="A5642" t="s">
        <v>15169</v>
      </c>
      <c r="B5642" t="s">
        <v>15170</v>
      </c>
      <c r="C5642" t="str">
        <f t="shared" si="88"/>
        <v>TVFunafuti</v>
      </c>
    </row>
    <row r="5643" spans="1:3">
      <c r="A5643" t="s">
        <v>15171</v>
      </c>
      <c r="B5643" t="s">
        <v>15172</v>
      </c>
      <c r="C5643" t="str">
        <f t="shared" si="88"/>
        <v>TWChiayi</v>
      </c>
    </row>
    <row r="5644" spans="1:3">
      <c r="A5644" t="s">
        <v>15173</v>
      </c>
      <c r="B5644" t="s">
        <v>15174</v>
      </c>
      <c r="C5644" t="str">
        <f t="shared" si="88"/>
        <v>TWHsinchu</v>
      </c>
    </row>
    <row r="5645" spans="1:3">
      <c r="A5645" t="s">
        <v>15175</v>
      </c>
      <c r="B5645" t="s">
        <v>15176</v>
      </c>
      <c r="C5645" t="str">
        <f t="shared" si="88"/>
        <v>TWKeelung</v>
      </c>
    </row>
    <row r="5646" spans="1:3">
      <c r="A5646" t="s">
        <v>15177</v>
      </c>
      <c r="B5646" t="s">
        <v>15178</v>
      </c>
      <c r="C5646" t="str">
        <f t="shared" si="88"/>
        <v>TWKaohsiung</v>
      </c>
    </row>
    <row r="5647" spans="1:3">
      <c r="A5647" t="s">
        <v>15179</v>
      </c>
      <c r="B5647" t="s">
        <v>15180</v>
      </c>
      <c r="C5647" t="str">
        <f t="shared" si="88"/>
        <v>TWNew Taipei</v>
      </c>
    </row>
    <row r="5648" spans="1:3">
      <c r="A5648" t="s">
        <v>15181</v>
      </c>
      <c r="B5648" t="s">
        <v>1574</v>
      </c>
      <c r="C5648" t="str">
        <f t="shared" si="88"/>
        <v>TWTaoyuan</v>
      </c>
    </row>
    <row r="5649" spans="1:3">
      <c r="A5649" t="s">
        <v>15182</v>
      </c>
      <c r="B5649" t="s">
        <v>1577</v>
      </c>
      <c r="C5649" t="str">
        <f t="shared" si="88"/>
        <v>TWTainan</v>
      </c>
    </row>
    <row r="5650" spans="1:3">
      <c r="A5650" t="s">
        <v>15183</v>
      </c>
      <c r="B5650" t="s">
        <v>15184</v>
      </c>
      <c r="C5650" t="str">
        <f t="shared" si="88"/>
        <v>TWTaipei</v>
      </c>
    </row>
    <row r="5651" spans="1:3">
      <c r="A5651" t="s">
        <v>15185</v>
      </c>
      <c r="B5651" t="s">
        <v>15186</v>
      </c>
      <c r="C5651" t="str">
        <f t="shared" si="88"/>
        <v>TWTaichung</v>
      </c>
    </row>
    <row r="5652" spans="1:3">
      <c r="A5652" t="s">
        <v>15187</v>
      </c>
      <c r="B5652" t="s">
        <v>15188</v>
      </c>
      <c r="C5652" t="str">
        <f t="shared" si="88"/>
        <v>TWChanghua</v>
      </c>
    </row>
    <row r="5653" spans="1:3">
      <c r="A5653" t="s">
        <v>15189</v>
      </c>
      <c r="B5653" t="s">
        <v>15172</v>
      </c>
      <c r="C5653" t="str">
        <f t="shared" si="88"/>
        <v>TWChiayi</v>
      </c>
    </row>
    <row r="5654" spans="1:3">
      <c r="A5654" t="s">
        <v>15190</v>
      </c>
      <c r="B5654" t="s">
        <v>15174</v>
      </c>
      <c r="C5654" t="str">
        <f t="shared" si="88"/>
        <v>TWHsinchu</v>
      </c>
    </row>
    <row r="5655" spans="1:3">
      <c r="A5655" t="s">
        <v>15191</v>
      </c>
      <c r="B5655" t="s">
        <v>15192</v>
      </c>
      <c r="C5655" t="str">
        <f t="shared" si="88"/>
        <v>TWHualien</v>
      </c>
    </row>
    <row r="5656" spans="1:3">
      <c r="A5656" t="s">
        <v>15193</v>
      </c>
      <c r="B5656" t="s">
        <v>15194</v>
      </c>
      <c r="C5656" t="str">
        <f t="shared" si="88"/>
        <v>TWYilan</v>
      </c>
    </row>
    <row r="5657" spans="1:3">
      <c r="A5657" t="s">
        <v>15195</v>
      </c>
      <c r="B5657" t="s">
        <v>15196</v>
      </c>
      <c r="C5657" t="str">
        <f t="shared" si="88"/>
        <v>TWKinmen</v>
      </c>
    </row>
    <row r="5658" spans="1:3">
      <c r="A5658" t="s">
        <v>15197</v>
      </c>
      <c r="B5658" t="s">
        <v>15198</v>
      </c>
      <c r="C5658" t="str">
        <f t="shared" si="88"/>
        <v>TWLienchiang</v>
      </c>
    </row>
    <row r="5659" spans="1:3">
      <c r="A5659" t="s">
        <v>15199</v>
      </c>
      <c r="B5659" t="s">
        <v>15200</v>
      </c>
      <c r="C5659" t="str">
        <f t="shared" si="88"/>
        <v>TWMiaoli</v>
      </c>
    </row>
    <row r="5660" spans="1:3">
      <c r="A5660" t="s">
        <v>15201</v>
      </c>
      <c r="B5660" t="s">
        <v>15202</v>
      </c>
      <c r="C5660" t="str">
        <f t="shared" si="88"/>
        <v>TWNantou</v>
      </c>
    </row>
    <row r="5661" spans="1:3">
      <c r="A5661" t="s">
        <v>15203</v>
      </c>
      <c r="B5661" t="s">
        <v>15204</v>
      </c>
      <c r="C5661" t="str">
        <f t="shared" si="88"/>
        <v>TWPenghu</v>
      </c>
    </row>
    <row r="5662" spans="1:3">
      <c r="A5662" t="s">
        <v>15205</v>
      </c>
      <c r="B5662" t="s">
        <v>1920</v>
      </c>
      <c r="C5662" t="str">
        <f t="shared" si="88"/>
        <v>TWPingtung</v>
      </c>
    </row>
    <row r="5663" spans="1:3">
      <c r="A5663" t="s">
        <v>15206</v>
      </c>
      <c r="B5663" t="s">
        <v>15207</v>
      </c>
      <c r="C5663" t="str">
        <f t="shared" si="88"/>
        <v>TWTaitung</v>
      </c>
    </row>
    <row r="5664" spans="1:3">
      <c r="A5664" t="s">
        <v>15208</v>
      </c>
      <c r="B5664" t="s">
        <v>15209</v>
      </c>
      <c r="C5664" t="str">
        <f t="shared" si="88"/>
        <v>TWYunlin</v>
      </c>
    </row>
    <row r="5665" spans="1:3">
      <c r="A5665" t="s">
        <v>15210</v>
      </c>
      <c r="B5665" t="s">
        <v>15211</v>
      </c>
      <c r="C5665" t="str">
        <f t="shared" si="88"/>
        <v>TZArusha</v>
      </c>
    </row>
    <row r="5666" spans="1:3">
      <c r="A5666" t="s">
        <v>15212</v>
      </c>
      <c r="B5666" t="s">
        <v>15213</v>
      </c>
      <c r="C5666" t="str">
        <f t="shared" si="88"/>
        <v>TZDar es Salaam</v>
      </c>
    </row>
    <row r="5667" spans="1:3">
      <c r="A5667" t="s">
        <v>15214</v>
      </c>
      <c r="B5667" t="s">
        <v>15215</v>
      </c>
      <c r="C5667" t="str">
        <f t="shared" si="88"/>
        <v>TZDodoma</v>
      </c>
    </row>
    <row r="5668" spans="1:3">
      <c r="A5668" t="s">
        <v>15216</v>
      </c>
      <c r="B5668" t="s">
        <v>15217</v>
      </c>
      <c r="C5668" t="str">
        <f t="shared" si="88"/>
        <v>TZIringa</v>
      </c>
    </row>
    <row r="5669" spans="1:3">
      <c r="A5669" t="s">
        <v>15218</v>
      </c>
      <c r="B5669" t="s">
        <v>15219</v>
      </c>
      <c r="C5669" t="str">
        <f t="shared" si="88"/>
        <v>TZKagera</v>
      </c>
    </row>
    <row r="5670" spans="1:3">
      <c r="A5670" t="s">
        <v>15220</v>
      </c>
      <c r="B5670" t="s">
        <v>15221</v>
      </c>
      <c r="C5670" t="str">
        <f t="shared" si="88"/>
        <v>TZPemba North</v>
      </c>
    </row>
    <row r="5671" spans="1:3">
      <c r="A5671" t="s">
        <v>15220</v>
      </c>
      <c r="B5671" t="s">
        <v>15222</v>
      </c>
      <c r="C5671" t="str">
        <f t="shared" si="88"/>
        <v>TZKaskazini Pemba</v>
      </c>
    </row>
    <row r="5672" spans="1:3">
      <c r="A5672" t="s">
        <v>15223</v>
      </c>
      <c r="B5672" t="s">
        <v>15224</v>
      </c>
      <c r="C5672" t="str">
        <f t="shared" si="88"/>
        <v>TZZanzibar North</v>
      </c>
    </row>
    <row r="5673" spans="1:3">
      <c r="A5673" t="s">
        <v>15223</v>
      </c>
      <c r="B5673" t="s">
        <v>15225</v>
      </c>
      <c r="C5673" t="str">
        <f t="shared" si="88"/>
        <v>TZKaskazini Unguja</v>
      </c>
    </row>
    <row r="5674" spans="1:3">
      <c r="A5674" t="s">
        <v>15226</v>
      </c>
      <c r="B5674" t="s">
        <v>15227</v>
      </c>
      <c r="C5674" t="str">
        <f t="shared" si="88"/>
        <v>TZKigoma</v>
      </c>
    </row>
    <row r="5675" spans="1:3">
      <c r="A5675" t="s">
        <v>15228</v>
      </c>
      <c r="B5675" t="s">
        <v>15229</v>
      </c>
      <c r="C5675" t="str">
        <f t="shared" si="88"/>
        <v>TZKilimanjaro</v>
      </c>
    </row>
    <row r="5676" spans="1:3">
      <c r="A5676" t="s">
        <v>15230</v>
      </c>
      <c r="B5676" t="s">
        <v>15231</v>
      </c>
      <c r="C5676" t="str">
        <f t="shared" si="88"/>
        <v>TZPemba South</v>
      </c>
    </row>
    <row r="5677" spans="1:3">
      <c r="A5677" t="s">
        <v>15230</v>
      </c>
      <c r="B5677" t="s">
        <v>15232</v>
      </c>
      <c r="C5677" t="str">
        <f t="shared" si="88"/>
        <v>TZKusini Pemba</v>
      </c>
    </row>
    <row r="5678" spans="1:3">
      <c r="A5678" t="s">
        <v>15233</v>
      </c>
      <c r="B5678" t="s">
        <v>15234</v>
      </c>
      <c r="C5678" t="str">
        <f t="shared" si="88"/>
        <v>TZZanzibar South</v>
      </c>
    </row>
    <row r="5679" spans="1:3">
      <c r="A5679" t="s">
        <v>15233</v>
      </c>
      <c r="B5679" t="s">
        <v>15235</v>
      </c>
      <c r="C5679" t="str">
        <f t="shared" si="88"/>
        <v>TZKusini Unguja</v>
      </c>
    </row>
    <row r="5680" spans="1:3">
      <c r="A5680" t="s">
        <v>15236</v>
      </c>
      <c r="B5680" t="s">
        <v>15237</v>
      </c>
      <c r="C5680" t="str">
        <f t="shared" si="88"/>
        <v>TZLindi</v>
      </c>
    </row>
    <row r="5681" spans="1:3">
      <c r="A5681" t="s">
        <v>15238</v>
      </c>
      <c r="B5681" t="s">
        <v>15239</v>
      </c>
      <c r="C5681" t="str">
        <f t="shared" si="88"/>
        <v>TZMara</v>
      </c>
    </row>
    <row r="5682" spans="1:3">
      <c r="A5682" t="s">
        <v>15240</v>
      </c>
      <c r="B5682" t="s">
        <v>15241</v>
      </c>
      <c r="C5682" t="str">
        <f t="shared" si="88"/>
        <v>TZMbeya</v>
      </c>
    </row>
    <row r="5683" spans="1:3">
      <c r="A5683" t="s">
        <v>15242</v>
      </c>
      <c r="B5683" t="s">
        <v>15243</v>
      </c>
      <c r="C5683" t="str">
        <f t="shared" si="88"/>
        <v>TZZanzibar West</v>
      </c>
    </row>
    <row r="5684" spans="1:3">
      <c r="A5684" t="s">
        <v>15242</v>
      </c>
      <c r="B5684" t="s">
        <v>15244</v>
      </c>
      <c r="C5684" t="str">
        <f t="shared" si="88"/>
        <v>TZMjini Magharibi</v>
      </c>
    </row>
    <row r="5685" spans="1:3">
      <c r="A5685" t="s">
        <v>15245</v>
      </c>
      <c r="B5685" t="s">
        <v>15246</v>
      </c>
      <c r="C5685" t="str">
        <f t="shared" si="88"/>
        <v>TZMorogoro</v>
      </c>
    </row>
    <row r="5686" spans="1:3">
      <c r="A5686" t="s">
        <v>15247</v>
      </c>
      <c r="B5686" t="s">
        <v>15248</v>
      </c>
      <c r="C5686" t="str">
        <f t="shared" si="88"/>
        <v>TZMtwara</v>
      </c>
    </row>
    <row r="5687" spans="1:3">
      <c r="A5687" t="s">
        <v>15249</v>
      </c>
      <c r="B5687" t="s">
        <v>12258</v>
      </c>
      <c r="C5687" t="str">
        <f t="shared" si="88"/>
        <v>TZMwanza</v>
      </c>
    </row>
    <row r="5688" spans="1:3">
      <c r="A5688" t="s">
        <v>15250</v>
      </c>
      <c r="B5688" t="s">
        <v>15251</v>
      </c>
      <c r="C5688" t="str">
        <f t="shared" si="88"/>
        <v>TZCoast</v>
      </c>
    </row>
    <row r="5689" spans="1:3">
      <c r="A5689" t="s">
        <v>15250</v>
      </c>
      <c r="B5689" t="s">
        <v>15252</v>
      </c>
      <c r="C5689" t="str">
        <f t="shared" si="88"/>
        <v>TZPwani</v>
      </c>
    </row>
    <row r="5690" spans="1:3">
      <c r="A5690" t="s">
        <v>15253</v>
      </c>
      <c r="B5690" t="s">
        <v>15254</v>
      </c>
      <c r="C5690" t="str">
        <f t="shared" si="88"/>
        <v>TZRukwa</v>
      </c>
    </row>
    <row r="5691" spans="1:3">
      <c r="A5691" t="s">
        <v>15255</v>
      </c>
      <c r="B5691" t="s">
        <v>15256</v>
      </c>
      <c r="C5691" t="str">
        <f t="shared" si="88"/>
        <v>TZRuvuma</v>
      </c>
    </row>
    <row r="5692" spans="1:3">
      <c r="A5692" t="s">
        <v>15257</v>
      </c>
      <c r="B5692" t="s">
        <v>15258</v>
      </c>
      <c r="C5692" t="str">
        <f t="shared" si="88"/>
        <v>TZShinyanga</v>
      </c>
    </row>
    <row r="5693" spans="1:3">
      <c r="A5693" t="s">
        <v>15259</v>
      </c>
      <c r="B5693" t="s">
        <v>15260</v>
      </c>
      <c r="C5693" t="str">
        <f t="shared" si="88"/>
        <v>TZSingida</v>
      </c>
    </row>
    <row r="5694" spans="1:3">
      <c r="A5694" t="s">
        <v>15261</v>
      </c>
      <c r="B5694" t="s">
        <v>15262</v>
      </c>
      <c r="C5694" t="str">
        <f t="shared" si="88"/>
        <v>TZTabora</v>
      </c>
    </row>
    <row r="5695" spans="1:3">
      <c r="A5695" t="s">
        <v>15263</v>
      </c>
      <c r="B5695" t="s">
        <v>15264</v>
      </c>
      <c r="C5695" t="str">
        <f t="shared" si="88"/>
        <v>TZTanga</v>
      </c>
    </row>
    <row r="5696" spans="1:3">
      <c r="A5696" t="s">
        <v>15265</v>
      </c>
      <c r="B5696" t="s">
        <v>15266</v>
      </c>
      <c r="C5696" t="str">
        <f t="shared" si="88"/>
        <v>TZManyara</v>
      </c>
    </row>
    <row r="5697" spans="1:3">
      <c r="A5697" t="s">
        <v>15267</v>
      </c>
      <c r="B5697" t="s">
        <v>15268</v>
      </c>
      <c r="C5697" t="str">
        <f t="shared" si="88"/>
        <v>TZGeita</v>
      </c>
    </row>
    <row r="5698" spans="1:3">
      <c r="A5698" t="s">
        <v>15269</v>
      </c>
      <c r="B5698" t="s">
        <v>15270</v>
      </c>
      <c r="C5698" t="str">
        <f t="shared" si="88"/>
        <v>TZKatavi</v>
      </c>
    </row>
    <row r="5699" spans="1:3">
      <c r="A5699" t="s">
        <v>15271</v>
      </c>
      <c r="B5699" t="s">
        <v>15272</v>
      </c>
      <c r="C5699" t="str">
        <f t="shared" ref="C5699:C5762" si="89">LEFT(A5699,2)&amp;B5699</f>
        <v>TZNjombe</v>
      </c>
    </row>
    <row r="5700" spans="1:3">
      <c r="A5700" t="s">
        <v>15273</v>
      </c>
      <c r="B5700" t="s">
        <v>15274</v>
      </c>
      <c r="C5700" t="str">
        <f t="shared" si="89"/>
        <v>TZSimiyu</v>
      </c>
    </row>
    <row r="5701" spans="1:3">
      <c r="A5701" t="s">
        <v>15275</v>
      </c>
      <c r="B5701" t="s">
        <v>15276</v>
      </c>
      <c r="C5701" t="str">
        <f t="shared" si="89"/>
        <v>TZSongwe</v>
      </c>
    </row>
    <row r="5702" spans="1:3">
      <c r="A5702" t="s">
        <v>15275</v>
      </c>
      <c r="B5702" t="s">
        <v>15276</v>
      </c>
      <c r="C5702" t="str">
        <f t="shared" si="89"/>
        <v>TZSongwe</v>
      </c>
    </row>
    <row r="5703" spans="1:3">
      <c r="A5703" t="s">
        <v>15277</v>
      </c>
      <c r="B5703" t="s">
        <v>15278</v>
      </c>
      <c r="C5703" t="str">
        <f t="shared" si="89"/>
        <v>UAKyiv</v>
      </c>
    </row>
    <row r="5704" spans="1:3">
      <c r="A5704" t="s">
        <v>15279</v>
      </c>
      <c r="B5704" t="s">
        <v>15280</v>
      </c>
      <c r="C5704" t="str">
        <f t="shared" si="89"/>
        <v>UASevastopol</v>
      </c>
    </row>
    <row r="5705" spans="1:3">
      <c r="A5705" t="s">
        <v>15281</v>
      </c>
      <c r="B5705" t="s">
        <v>15282</v>
      </c>
      <c r="C5705" t="str">
        <f t="shared" si="89"/>
        <v>UAVinnytska oblast</v>
      </c>
    </row>
    <row r="5706" spans="1:3">
      <c r="A5706" t="s">
        <v>15283</v>
      </c>
      <c r="B5706" t="s">
        <v>15284</v>
      </c>
      <c r="C5706" t="str">
        <f t="shared" si="89"/>
        <v>UAVolynska oblast</v>
      </c>
    </row>
    <row r="5707" spans="1:3">
      <c r="A5707" t="s">
        <v>15285</v>
      </c>
      <c r="B5707" t="s">
        <v>15286</v>
      </c>
      <c r="C5707" t="str">
        <f t="shared" si="89"/>
        <v>UALuhanska oblast</v>
      </c>
    </row>
    <row r="5708" spans="1:3">
      <c r="A5708" t="s">
        <v>15287</v>
      </c>
      <c r="B5708" t="s">
        <v>15288</v>
      </c>
      <c r="C5708" t="str">
        <f t="shared" si="89"/>
        <v>UADnipropetrovska oblast</v>
      </c>
    </row>
    <row r="5709" spans="1:3">
      <c r="A5709" t="s">
        <v>15289</v>
      </c>
      <c r="B5709" t="s">
        <v>15290</v>
      </c>
      <c r="C5709" t="str">
        <f t="shared" si="89"/>
        <v>UADonetska oblast</v>
      </c>
    </row>
    <row r="5710" spans="1:3">
      <c r="A5710" t="s">
        <v>15291</v>
      </c>
      <c r="B5710" t="s">
        <v>15292</v>
      </c>
      <c r="C5710" t="str">
        <f t="shared" si="89"/>
        <v>UAZhytomyrska oblast</v>
      </c>
    </row>
    <row r="5711" spans="1:3">
      <c r="A5711" t="s">
        <v>15293</v>
      </c>
      <c r="B5711" t="s">
        <v>15294</v>
      </c>
      <c r="C5711" t="str">
        <f t="shared" si="89"/>
        <v>UAZakarpatska oblast</v>
      </c>
    </row>
    <row r="5712" spans="1:3">
      <c r="A5712" t="s">
        <v>15295</v>
      </c>
      <c r="B5712" t="s">
        <v>15296</v>
      </c>
      <c r="C5712" t="str">
        <f t="shared" si="89"/>
        <v>UAZaporizka oblast</v>
      </c>
    </row>
    <row r="5713" spans="1:3">
      <c r="A5713" t="s">
        <v>15297</v>
      </c>
      <c r="B5713" t="s">
        <v>15298</v>
      </c>
      <c r="C5713" t="str">
        <f t="shared" si="89"/>
        <v>UAIvano-Frankivska oblast</v>
      </c>
    </row>
    <row r="5714" spans="1:3">
      <c r="A5714" t="s">
        <v>15299</v>
      </c>
      <c r="B5714" t="s">
        <v>15300</v>
      </c>
      <c r="C5714" t="str">
        <f t="shared" si="89"/>
        <v>UAKyivska oblast</v>
      </c>
    </row>
    <row r="5715" spans="1:3">
      <c r="A5715" t="s">
        <v>15301</v>
      </c>
      <c r="B5715" t="s">
        <v>15302</v>
      </c>
      <c r="C5715" t="str">
        <f t="shared" si="89"/>
        <v>UAKirovohradska oblast</v>
      </c>
    </row>
    <row r="5716" spans="1:3">
      <c r="A5716" t="s">
        <v>15303</v>
      </c>
      <c r="B5716" t="s">
        <v>15304</v>
      </c>
      <c r="C5716" t="str">
        <f t="shared" si="89"/>
        <v>UALvivska oblast</v>
      </c>
    </row>
    <row r="5717" spans="1:3">
      <c r="A5717" t="s">
        <v>15305</v>
      </c>
      <c r="B5717" t="s">
        <v>15306</v>
      </c>
      <c r="C5717" t="str">
        <f t="shared" si="89"/>
        <v>UAMykolaivska oblast</v>
      </c>
    </row>
    <row r="5718" spans="1:3">
      <c r="A5718" t="s">
        <v>15307</v>
      </c>
      <c r="B5718" t="s">
        <v>15308</v>
      </c>
      <c r="C5718" t="str">
        <f t="shared" si="89"/>
        <v>UAOdeska oblast</v>
      </c>
    </row>
    <row r="5719" spans="1:3">
      <c r="A5719" t="s">
        <v>15309</v>
      </c>
      <c r="B5719" t="s">
        <v>15310</v>
      </c>
      <c r="C5719" t="str">
        <f t="shared" si="89"/>
        <v>UAPoltavska oblast</v>
      </c>
    </row>
    <row r="5720" spans="1:3">
      <c r="A5720" t="s">
        <v>15311</v>
      </c>
      <c r="B5720" t="s">
        <v>15312</v>
      </c>
      <c r="C5720" t="str">
        <f t="shared" si="89"/>
        <v>UARivnenska oblast</v>
      </c>
    </row>
    <row r="5721" spans="1:3">
      <c r="A5721" t="s">
        <v>15313</v>
      </c>
      <c r="B5721" t="s">
        <v>15314</v>
      </c>
      <c r="C5721" t="str">
        <f t="shared" si="89"/>
        <v>UASumska oblast</v>
      </c>
    </row>
    <row r="5722" spans="1:3">
      <c r="A5722" t="s">
        <v>15315</v>
      </c>
      <c r="B5722" t="s">
        <v>15316</v>
      </c>
      <c r="C5722" t="str">
        <f t="shared" si="89"/>
        <v>UATernopilska oblast</v>
      </c>
    </row>
    <row r="5723" spans="1:3">
      <c r="A5723" t="s">
        <v>15317</v>
      </c>
      <c r="B5723" t="s">
        <v>15318</v>
      </c>
      <c r="C5723" t="str">
        <f t="shared" si="89"/>
        <v>UAKharkivska oblast</v>
      </c>
    </row>
    <row r="5724" spans="1:3">
      <c r="A5724" t="s">
        <v>15319</v>
      </c>
      <c r="B5724" t="s">
        <v>15320</v>
      </c>
      <c r="C5724" t="str">
        <f t="shared" si="89"/>
        <v>UAKhersonska oblast</v>
      </c>
    </row>
    <row r="5725" spans="1:3">
      <c r="A5725" t="s">
        <v>15321</v>
      </c>
      <c r="B5725" t="s">
        <v>15322</v>
      </c>
      <c r="C5725" t="str">
        <f t="shared" si="89"/>
        <v>UAKhmelnytska oblast</v>
      </c>
    </row>
    <row r="5726" spans="1:3">
      <c r="A5726" t="s">
        <v>15323</v>
      </c>
      <c r="B5726" t="s">
        <v>15324</v>
      </c>
      <c r="C5726" t="str">
        <f t="shared" si="89"/>
        <v>UACherkaska oblast</v>
      </c>
    </row>
    <row r="5727" spans="1:3">
      <c r="A5727" t="s">
        <v>15325</v>
      </c>
      <c r="B5727" t="s">
        <v>15326</v>
      </c>
      <c r="C5727" t="str">
        <f t="shared" si="89"/>
        <v>UAChernihivska oblast</v>
      </c>
    </row>
    <row r="5728" spans="1:3">
      <c r="A5728" t="s">
        <v>15327</v>
      </c>
      <c r="B5728" t="s">
        <v>15328</v>
      </c>
      <c r="C5728" t="str">
        <f t="shared" si="89"/>
        <v>UAChernivetska oblast</v>
      </c>
    </row>
    <row r="5729" spans="1:3">
      <c r="A5729" t="s">
        <v>15329</v>
      </c>
      <c r="B5729" t="s">
        <v>15330</v>
      </c>
      <c r="C5729" t="str">
        <f t="shared" si="89"/>
        <v>UAAvtonomna Respublika Krym</v>
      </c>
    </row>
    <row r="5730" spans="1:3">
      <c r="A5730" t="s">
        <v>15331</v>
      </c>
      <c r="B5730" t="s">
        <v>6618</v>
      </c>
      <c r="C5730" t="str">
        <f t="shared" si="89"/>
        <v>UGCentral</v>
      </c>
    </row>
    <row r="5731" spans="1:3">
      <c r="A5731" t="s">
        <v>15332</v>
      </c>
      <c r="B5731" t="s">
        <v>15333</v>
      </c>
      <c r="C5731" t="str">
        <f t="shared" si="89"/>
        <v>UGKalangala</v>
      </c>
    </row>
    <row r="5732" spans="1:3">
      <c r="A5732" t="s">
        <v>15334</v>
      </c>
      <c r="B5732" t="s">
        <v>15335</v>
      </c>
      <c r="C5732" t="str">
        <f t="shared" si="89"/>
        <v>UGKiboga</v>
      </c>
    </row>
    <row r="5733" spans="1:3">
      <c r="A5733" t="s">
        <v>15336</v>
      </c>
      <c r="B5733" t="s">
        <v>15337</v>
      </c>
      <c r="C5733" t="str">
        <f t="shared" si="89"/>
        <v>UGLuwero</v>
      </c>
    </row>
    <row r="5734" spans="1:3">
      <c r="A5734" t="s">
        <v>15338</v>
      </c>
      <c r="B5734" t="s">
        <v>15339</v>
      </c>
      <c r="C5734" t="str">
        <f t="shared" si="89"/>
        <v>UGMasaka</v>
      </c>
    </row>
    <row r="5735" spans="1:3">
      <c r="A5735" t="s">
        <v>15340</v>
      </c>
      <c r="B5735" t="s">
        <v>15341</v>
      </c>
      <c r="C5735" t="str">
        <f t="shared" si="89"/>
        <v>UGMpigi</v>
      </c>
    </row>
    <row r="5736" spans="1:3">
      <c r="A5736" t="s">
        <v>15342</v>
      </c>
      <c r="B5736" t="s">
        <v>15343</v>
      </c>
      <c r="C5736" t="str">
        <f t="shared" si="89"/>
        <v>UGMubende</v>
      </c>
    </row>
    <row r="5737" spans="1:3">
      <c r="A5737" t="s">
        <v>15344</v>
      </c>
      <c r="B5737" t="s">
        <v>15345</v>
      </c>
      <c r="C5737" t="str">
        <f t="shared" si="89"/>
        <v>UGMukono</v>
      </c>
    </row>
    <row r="5738" spans="1:3">
      <c r="A5738" t="s">
        <v>15346</v>
      </c>
      <c r="B5738" t="s">
        <v>15347</v>
      </c>
      <c r="C5738" t="str">
        <f t="shared" si="89"/>
        <v>UGNakasongola</v>
      </c>
    </row>
    <row r="5739" spans="1:3">
      <c r="A5739" t="s">
        <v>15348</v>
      </c>
      <c r="B5739" t="s">
        <v>15349</v>
      </c>
      <c r="C5739" t="str">
        <f t="shared" si="89"/>
        <v>UGRakai</v>
      </c>
    </row>
    <row r="5740" spans="1:3">
      <c r="A5740" t="s">
        <v>15350</v>
      </c>
      <c r="B5740" t="s">
        <v>15351</v>
      </c>
      <c r="C5740" t="str">
        <f t="shared" si="89"/>
        <v>UGSembabule</v>
      </c>
    </row>
    <row r="5741" spans="1:3">
      <c r="A5741" t="s">
        <v>15352</v>
      </c>
      <c r="B5741" t="s">
        <v>15353</v>
      </c>
      <c r="C5741" t="str">
        <f t="shared" si="89"/>
        <v>UGKayunga</v>
      </c>
    </row>
    <row r="5742" spans="1:3">
      <c r="A5742" t="s">
        <v>15354</v>
      </c>
      <c r="B5742" t="s">
        <v>1196</v>
      </c>
      <c r="C5742" t="str">
        <f t="shared" si="89"/>
        <v>UGWakiso</v>
      </c>
    </row>
    <row r="5743" spans="1:3">
      <c r="A5743" t="s">
        <v>15355</v>
      </c>
      <c r="B5743" t="s">
        <v>15356</v>
      </c>
      <c r="C5743" t="str">
        <f t="shared" si="89"/>
        <v>UGLyantonde</v>
      </c>
    </row>
    <row r="5744" spans="1:3">
      <c r="A5744" t="s">
        <v>15357</v>
      </c>
      <c r="B5744" t="s">
        <v>15358</v>
      </c>
      <c r="C5744" t="str">
        <f t="shared" si="89"/>
        <v>UGMityana</v>
      </c>
    </row>
    <row r="5745" spans="1:3">
      <c r="A5745" t="s">
        <v>15359</v>
      </c>
      <c r="B5745" t="s">
        <v>15360</v>
      </c>
      <c r="C5745" t="str">
        <f t="shared" si="89"/>
        <v>UGNakaseke</v>
      </c>
    </row>
    <row r="5746" spans="1:3">
      <c r="A5746" t="s">
        <v>15361</v>
      </c>
      <c r="B5746" t="s">
        <v>15362</v>
      </c>
      <c r="C5746" t="str">
        <f t="shared" si="89"/>
        <v>UGBuikwe</v>
      </c>
    </row>
    <row r="5747" spans="1:3">
      <c r="A5747" t="s">
        <v>15363</v>
      </c>
      <c r="B5747" t="s">
        <v>15364</v>
      </c>
      <c r="C5747" t="str">
        <f t="shared" si="89"/>
        <v>UGBukomansibi</v>
      </c>
    </row>
    <row r="5748" spans="1:3">
      <c r="A5748" t="s">
        <v>15365</v>
      </c>
      <c r="B5748" t="s">
        <v>15366</v>
      </c>
      <c r="C5748" t="str">
        <f t="shared" si="89"/>
        <v>UGButambala</v>
      </c>
    </row>
    <row r="5749" spans="1:3">
      <c r="A5749" t="s">
        <v>15367</v>
      </c>
      <c r="B5749" t="s">
        <v>15368</v>
      </c>
      <c r="C5749" t="str">
        <f t="shared" si="89"/>
        <v>UGBuvuma</v>
      </c>
    </row>
    <row r="5750" spans="1:3">
      <c r="A5750" t="s">
        <v>15369</v>
      </c>
      <c r="B5750" t="s">
        <v>15370</v>
      </c>
      <c r="C5750" t="str">
        <f t="shared" si="89"/>
        <v>UGGomba</v>
      </c>
    </row>
    <row r="5751" spans="1:3">
      <c r="A5751" t="s">
        <v>15371</v>
      </c>
      <c r="B5751" t="s">
        <v>15372</v>
      </c>
      <c r="C5751" t="str">
        <f t="shared" si="89"/>
        <v>UGKalungu</v>
      </c>
    </row>
    <row r="5752" spans="1:3">
      <c r="A5752" t="s">
        <v>15373</v>
      </c>
      <c r="B5752" t="s">
        <v>15374</v>
      </c>
      <c r="C5752" t="str">
        <f t="shared" si="89"/>
        <v>UGKyankwanzi</v>
      </c>
    </row>
    <row r="5753" spans="1:3">
      <c r="A5753" t="s">
        <v>15375</v>
      </c>
      <c r="B5753" t="s">
        <v>15376</v>
      </c>
      <c r="C5753" t="str">
        <f t="shared" si="89"/>
        <v>UGLwengo</v>
      </c>
    </row>
    <row r="5754" spans="1:3">
      <c r="A5754" t="s">
        <v>15377</v>
      </c>
      <c r="B5754" t="s">
        <v>15378</v>
      </c>
      <c r="C5754" t="str">
        <f t="shared" si="89"/>
        <v>UGKyotera</v>
      </c>
    </row>
    <row r="5755" spans="1:3">
      <c r="A5755" t="s">
        <v>15379</v>
      </c>
      <c r="B5755" t="s">
        <v>15380</v>
      </c>
      <c r="C5755" t="str">
        <f t="shared" si="89"/>
        <v>UGKasanda</v>
      </c>
    </row>
    <row r="5756" spans="1:3">
      <c r="A5756" t="s">
        <v>15381</v>
      </c>
      <c r="B5756" t="s">
        <v>15382</v>
      </c>
      <c r="C5756" t="str">
        <f t="shared" si="89"/>
        <v>UGKampala</v>
      </c>
    </row>
    <row r="5757" spans="1:3">
      <c r="A5757" t="s">
        <v>15383</v>
      </c>
      <c r="B5757" t="s">
        <v>8173</v>
      </c>
      <c r="C5757" t="str">
        <f t="shared" si="89"/>
        <v>UGEastern</v>
      </c>
    </row>
    <row r="5758" spans="1:3">
      <c r="A5758" t="s">
        <v>15384</v>
      </c>
      <c r="B5758" t="s">
        <v>15385</v>
      </c>
      <c r="C5758" t="str">
        <f t="shared" si="89"/>
        <v>UGBugiri</v>
      </c>
    </row>
    <row r="5759" spans="1:3">
      <c r="A5759" t="s">
        <v>15386</v>
      </c>
      <c r="B5759" t="s">
        <v>10143</v>
      </c>
      <c r="C5759" t="str">
        <f t="shared" si="89"/>
        <v>UGBusia</v>
      </c>
    </row>
    <row r="5760" spans="1:3">
      <c r="A5760" t="s">
        <v>15387</v>
      </c>
      <c r="B5760" t="s">
        <v>15388</v>
      </c>
      <c r="C5760" t="str">
        <f t="shared" si="89"/>
        <v>UGIganga</v>
      </c>
    </row>
    <row r="5761" spans="1:3">
      <c r="A5761" t="s">
        <v>15389</v>
      </c>
      <c r="B5761" t="s">
        <v>15390</v>
      </c>
      <c r="C5761" t="str">
        <f t="shared" si="89"/>
        <v>UGJinja</v>
      </c>
    </row>
    <row r="5762" spans="1:3">
      <c r="A5762" t="s">
        <v>15391</v>
      </c>
      <c r="B5762" t="s">
        <v>15392</v>
      </c>
      <c r="C5762" t="str">
        <f t="shared" si="89"/>
        <v>UGKamuli</v>
      </c>
    </row>
    <row r="5763" spans="1:3">
      <c r="A5763" t="s">
        <v>15393</v>
      </c>
      <c r="B5763" t="s">
        <v>15394</v>
      </c>
      <c r="C5763" t="str">
        <f t="shared" ref="C5763:C5826" si="90">LEFT(A5763,2)&amp;B5763</f>
        <v>UGKapchorwa</v>
      </c>
    </row>
    <row r="5764" spans="1:3">
      <c r="A5764" t="s">
        <v>15395</v>
      </c>
      <c r="B5764" t="s">
        <v>15396</v>
      </c>
      <c r="C5764" t="str">
        <f t="shared" si="90"/>
        <v>UGKatakwi</v>
      </c>
    </row>
    <row r="5765" spans="1:3">
      <c r="A5765" t="s">
        <v>15397</v>
      </c>
      <c r="B5765" t="s">
        <v>15398</v>
      </c>
      <c r="C5765" t="str">
        <f t="shared" si="90"/>
        <v>UGKumi</v>
      </c>
    </row>
    <row r="5766" spans="1:3">
      <c r="A5766" t="s">
        <v>15399</v>
      </c>
      <c r="B5766" t="s">
        <v>15400</v>
      </c>
      <c r="C5766" t="str">
        <f t="shared" si="90"/>
        <v>UGMbale</v>
      </c>
    </row>
    <row r="5767" spans="1:3">
      <c r="A5767" t="s">
        <v>15401</v>
      </c>
      <c r="B5767" t="s">
        <v>15402</v>
      </c>
      <c r="C5767" t="str">
        <f t="shared" si="90"/>
        <v>UGPallisa</v>
      </c>
    </row>
    <row r="5768" spans="1:3">
      <c r="A5768" t="s">
        <v>15403</v>
      </c>
      <c r="B5768" t="s">
        <v>15404</v>
      </c>
      <c r="C5768" t="str">
        <f t="shared" si="90"/>
        <v>UGSoroti</v>
      </c>
    </row>
    <row r="5769" spans="1:3">
      <c r="A5769" t="s">
        <v>15405</v>
      </c>
      <c r="B5769" t="s">
        <v>15406</v>
      </c>
      <c r="C5769" t="str">
        <f t="shared" si="90"/>
        <v>UGTororo</v>
      </c>
    </row>
    <row r="5770" spans="1:3">
      <c r="A5770" t="s">
        <v>15407</v>
      </c>
      <c r="B5770" t="s">
        <v>15408</v>
      </c>
      <c r="C5770" t="str">
        <f t="shared" si="90"/>
        <v>UGKaberamaido</v>
      </c>
    </row>
    <row r="5771" spans="1:3">
      <c r="A5771" t="s">
        <v>15409</v>
      </c>
      <c r="B5771" t="s">
        <v>15410</v>
      </c>
      <c r="C5771" t="str">
        <f t="shared" si="90"/>
        <v>UGMayuge</v>
      </c>
    </row>
    <row r="5772" spans="1:3">
      <c r="A5772" t="s">
        <v>15411</v>
      </c>
      <c r="B5772" t="s">
        <v>15412</v>
      </c>
      <c r="C5772" t="str">
        <f t="shared" si="90"/>
        <v>UGSironko</v>
      </c>
    </row>
    <row r="5773" spans="1:3">
      <c r="A5773" t="s">
        <v>15413</v>
      </c>
      <c r="B5773" t="s">
        <v>15414</v>
      </c>
      <c r="C5773" t="str">
        <f t="shared" si="90"/>
        <v>UGAmuria</v>
      </c>
    </row>
    <row r="5774" spans="1:3">
      <c r="A5774" t="s">
        <v>15415</v>
      </c>
      <c r="B5774" t="s">
        <v>15416</v>
      </c>
      <c r="C5774" t="str">
        <f t="shared" si="90"/>
        <v>UGBudaka</v>
      </c>
    </row>
    <row r="5775" spans="1:3">
      <c r="A5775" t="s">
        <v>15417</v>
      </c>
      <c r="B5775" t="s">
        <v>15418</v>
      </c>
      <c r="C5775" t="str">
        <f t="shared" si="90"/>
        <v>UGBududa</v>
      </c>
    </row>
    <row r="5776" spans="1:3">
      <c r="A5776" t="s">
        <v>15419</v>
      </c>
      <c r="B5776" t="s">
        <v>15420</v>
      </c>
      <c r="C5776" t="str">
        <f t="shared" si="90"/>
        <v>UGBukedea</v>
      </c>
    </row>
    <row r="5777" spans="1:3">
      <c r="A5777" t="s">
        <v>15421</v>
      </c>
      <c r="B5777" t="s">
        <v>15422</v>
      </c>
      <c r="C5777" t="str">
        <f t="shared" si="90"/>
        <v>UGBukwa</v>
      </c>
    </row>
    <row r="5778" spans="1:3">
      <c r="A5778" t="s">
        <v>15423</v>
      </c>
      <c r="B5778" t="s">
        <v>15424</v>
      </c>
      <c r="C5778" t="str">
        <f t="shared" si="90"/>
        <v>UGButaleja</v>
      </c>
    </row>
    <row r="5779" spans="1:3">
      <c r="A5779" t="s">
        <v>15425</v>
      </c>
      <c r="B5779" t="s">
        <v>15426</v>
      </c>
      <c r="C5779" t="str">
        <f t="shared" si="90"/>
        <v>UGKaliro</v>
      </c>
    </row>
    <row r="5780" spans="1:3">
      <c r="A5780" t="s">
        <v>15427</v>
      </c>
      <c r="B5780" t="s">
        <v>15428</v>
      </c>
      <c r="C5780" t="str">
        <f t="shared" si="90"/>
        <v>UGManafwa</v>
      </c>
    </row>
    <row r="5781" spans="1:3">
      <c r="A5781" t="s">
        <v>15429</v>
      </c>
      <c r="B5781" t="s">
        <v>15430</v>
      </c>
      <c r="C5781" t="str">
        <f t="shared" si="90"/>
        <v>UGNamutumba</v>
      </c>
    </row>
    <row r="5782" spans="1:3">
      <c r="A5782" t="s">
        <v>15431</v>
      </c>
      <c r="B5782" t="s">
        <v>15432</v>
      </c>
      <c r="C5782" t="str">
        <f t="shared" si="90"/>
        <v>UGBulambuli</v>
      </c>
    </row>
    <row r="5783" spans="1:3">
      <c r="A5783" t="s">
        <v>15433</v>
      </c>
      <c r="B5783" t="s">
        <v>15434</v>
      </c>
      <c r="C5783" t="str">
        <f t="shared" si="90"/>
        <v>UGBuyende</v>
      </c>
    </row>
    <row r="5784" spans="1:3">
      <c r="A5784" t="s">
        <v>15435</v>
      </c>
      <c r="B5784" t="s">
        <v>15436</v>
      </c>
      <c r="C5784" t="str">
        <f t="shared" si="90"/>
        <v>UGKibuku</v>
      </c>
    </row>
    <row r="5785" spans="1:3">
      <c r="A5785" t="s">
        <v>15437</v>
      </c>
      <c r="B5785" t="s">
        <v>15438</v>
      </c>
      <c r="C5785" t="str">
        <f t="shared" si="90"/>
        <v>UGKween</v>
      </c>
    </row>
    <row r="5786" spans="1:3">
      <c r="A5786" t="s">
        <v>15439</v>
      </c>
      <c r="B5786" t="s">
        <v>15440</v>
      </c>
      <c r="C5786" t="str">
        <f t="shared" si="90"/>
        <v>UGLuuka</v>
      </c>
    </row>
    <row r="5787" spans="1:3">
      <c r="A5787" t="s">
        <v>15441</v>
      </c>
      <c r="B5787" t="s">
        <v>15442</v>
      </c>
      <c r="C5787" t="str">
        <f t="shared" si="90"/>
        <v>UGNamayingo</v>
      </c>
    </row>
    <row r="5788" spans="1:3">
      <c r="A5788" t="s">
        <v>15443</v>
      </c>
      <c r="B5788" t="s">
        <v>15444</v>
      </c>
      <c r="C5788" t="str">
        <f t="shared" si="90"/>
        <v>UGNgora</v>
      </c>
    </row>
    <row r="5789" spans="1:3">
      <c r="A5789" t="s">
        <v>15445</v>
      </c>
      <c r="B5789" t="s">
        <v>15446</v>
      </c>
      <c r="C5789" t="str">
        <f t="shared" si="90"/>
        <v>UGSerere</v>
      </c>
    </row>
    <row r="5790" spans="1:3">
      <c r="A5790" t="s">
        <v>15447</v>
      </c>
      <c r="B5790" t="s">
        <v>15448</v>
      </c>
      <c r="C5790" t="str">
        <f t="shared" si="90"/>
        <v>UGButebo</v>
      </c>
    </row>
    <row r="5791" spans="1:3">
      <c r="A5791" t="s">
        <v>15449</v>
      </c>
      <c r="B5791" t="s">
        <v>15450</v>
      </c>
      <c r="C5791" t="str">
        <f t="shared" si="90"/>
        <v>UGNamisindwa</v>
      </c>
    </row>
    <row r="5792" spans="1:3">
      <c r="A5792" t="s">
        <v>15451</v>
      </c>
      <c r="B5792" t="s">
        <v>15452</v>
      </c>
      <c r="C5792" t="str">
        <f t="shared" si="90"/>
        <v>UGBugweri</v>
      </c>
    </row>
    <row r="5793" spans="1:3">
      <c r="A5793" t="s">
        <v>15453</v>
      </c>
      <c r="B5793" t="s">
        <v>15454</v>
      </c>
      <c r="C5793" t="str">
        <f t="shared" si="90"/>
        <v>UGKapelebyong</v>
      </c>
    </row>
    <row r="5794" spans="1:3">
      <c r="A5794" t="s">
        <v>15455</v>
      </c>
      <c r="B5794" t="s">
        <v>8181</v>
      </c>
      <c r="C5794" t="str">
        <f t="shared" si="90"/>
        <v>UGNorthern</v>
      </c>
    </row>
    <row r="5795" spans="1:3">
      <c r="A5795" t="s">
        <v>15456</v>
      </c>
      <c r="B5795" t="s">
        <v>15457</v>
      </c>
      <c r="C5795" t="str">
        <f t="shared" si="90"/>
        <v>UGAdjumani</v>
      </c>
    </row>
    <row r="5796" spans="1:3">
      <c r="A5796" t="s">
        <v>15458</v>
      </c>
      <c r="B5796" t="s">
        <v>15459</v>
      </c>
      <c r="C5796" t="str">
        <f t="shared" si="90"/>
        <v>UGApac</v>
      </c>
    </row>
    <row r="5797" spans="1:3">
      <c r="A5797" t="s">
        <v>15460</v>
      </c>
      <c r="B5797" t="s">
        <v>15461</v>
      </c>
      <c r="C5797" t="str">
        <f t="shared" si="90"/>
        <v>UGArua</v>
      </c>
    </row>
    <row r="5798" spans="1:3">
      <c r="A5798" t="s">
        <v>15462</v>
      </c>
      <c r="B5798" t="s">
        <v>15463</v>
      </c>
      <c r="C5798" t="str">
        <f t="shared" si="90"/>
        <v>UGGulu</v>
      </c>
    </row>
    <row r="5799" spans="1:3">
      <c r="A5799" t="s">
        <v>15464</v>
      </c>
      <c r="B5799" t="s">
        <v>15465</v>
      </c>
      <c r="C5799" t="str">
        <f t="shared" si="90"/>
        <v>UGKitgum</v>
      </c>
    </row>
    <row r="5800" spans="1:3">
      <c r="A5800" t="s">
        <v>15466</v>
      </c>
      <c r="B5800" t="s">
        <v>15467</v>
      </c>
      <c r="C5800" t="str">
        <f t="shared" si="90"/>
        <v>UGKotido</v>
      </c>
    </row>
    <row r="5801" spans="1:3">
      <c r="A5801" t="s">
        <v>15468</v>
      </c>
      <c r="B5801" t="s">
        <v>15469</v>
      </c>
      <c r="C5801" t="str">
        <f t="shared" si="90"/>
        <v>UGLira</v>
      </c>
    </row>
    <row r="5802" spans="1:3">
      <c r="A5802" t="s">
        <v>15470</v>
      </c>
      <c r="B5802" t="s">
        <v>15471</v>
      </c>
      <c r="C5802" t="str">
        <f t="shared" si="90"/>
        <v>UGMoroto</v>
      </c>
    </row>
    <row r="5803" spans="1:3">
      <c r="A5803" t="s">
        <v>15472</v>
      </c>
      <c r="B5803" t="s">
        <v>15473</v>
      </c>
      <c r="C5803" t="str">
        <f t="shared" si="90"/>
        <v>UGMoyo</v>
      </c>
    </row>
    <row r="5804" spans="1:3">
      <c r="A5804" t="s">
        <v>15474</v>
      </c>
      <c r="B5804" t="s">
        <v>15475</v>
      </c>
      <c r="C5804" t="str">
        <f t="shared" si="90"/>
        <v>UGNebbi</v>
      </c>
    </row>
    <row r="5805" spans="1:3">
      <c r="A5805" t="s">
        <v>15476</v>
      </c>
      <c r="B5805" t="s">
        <v>15477</v>
      </c>
      <c r="C5805" t="str">
        <f t="shared" si="90"/>
        <v>UGNakapiripirit</v>
      </c>
    </row>
    <row r="5806" spans="1:3">
      <c r="A5806" t="s">
        <v>15478</v>
      </c>
      <c r="B5806" t="s">
        <v>15479</v>
      </c>
      <c r="C5806" t="str">
        <f t="shared" si="90"/>
        <v>UGPader</v>
      </c>
    </row>
    <row r="5807" spans="1:3">
      <c r="A5807" t="s">
        <v>15480</v>
      </c>
      <c r="B5807" t="s">
        <v>15481</v>
      </c>
      <c r="C5807" t="str">
        <f t="shared" si="90"/>
        <v>UGYumbe</v>
      </c>
    </row>
    <row r="5808" spans="1:3">
      <c r="A5808" t="s">
        <v>15482</v>
      </c>
      <c r="B5808" t="s">
        <v>15483</v>
      </c>
      <c r="C5808" t="str">
        <f t="shared" si="90"/>
        <v>UGAbim</v>
      </c>
    </row>
    <row r="5809" spans="1:3">
      <c r="A5809" t="s">
        <v>15484</v>
      </c>
      <c r="B5809" t="s">
        <v>15485</v>
      </c>
      <c r="C5809" t="str">
        <f t="shared" si="90"/>
        <v>UGAmolatar</v>
      </c>
    </row>
    <row r="5810" spans="1:3">
      <c r="A5810" t="s">
        <v>15486</v>
      </c>
      <c r="B5810" t="s">
        <v>15487</v>
      </c>
      <c r="C5810" t="str">
        <f t="shared" si="90"/>
        <v>UGAmuru</v>
      </c>
    </row>
    <row r="5811" spans="1:3">
      <c r="A5811" t="s">
        <v>15488</v>
      </c>
      <c r="B5811" t="s">
        <v>15489</v>
      </c>
      <c r="C5811" t="str">
        <f t="shared" si="90"/>
        <v>UGDokolo</v>
      </c>
    </row>
    <row r="5812" spans="1:3">
      <c r="A5812" t="s">
        <v>15490</v>
      </c>
      <c r="B5812" t="s">
        <v>15491</v>
      </c>
      <c r="C5812" t="str">
        <f t="shared" si="90"/>
        <v>UGKaabong</v>
      </c>
    </row>
    <row r="5813" spans="1:3">
      <c r="A5813" t="s">
        <v>15492</v>
      </c>
      <c r="B5813" t="s">
        <v>15493</v>
      </c>
      <c r="C5813" t="str">
        <f t="shared" si="90"/>
        <v>UGKoboko</v>
      </c>
    </row>
    <row r="5814" spans="1:3">
      <c r="A5814" t="s">
        <v>15494</v>
      </c>
      <c r="B5814" t="s">
        <v>15495</v>
      </c>
      <c r="C5814" t="str">
        <f t="shared" si="90"/>
        <v>UGMaracha</v>
      </c>
    </row>
    <row r="5815" spans="1:3">
      <c r="A5815" t="s">
        <v>15496</v>
      </c>
      <c r="B5815" t="s">
        <v>15497</v>
      </c>
      <c r="C5815" t="str">
        <f t="shared" si="90"/>
        <v>UGOyam</v>
      </c>
    </row>
    <row r="5816" spans="1:3">
      <c r="A5816" t="s">
        <v>15498</v>
      </c>
      <c r="B5816" t="s">
        <v>15499</v>
      </c>
      <c r="C5816" t="str">
        <f t="shared" si="90"/>
        <v>UGAgago</v>
      </c>
    </row>
    <row r="5817" spans="1:3">
      <c r="A5817" t="s">
        <v>15500</v>
      </c>
      <c r="B5817" t="s">
        <v>15501</v>
      </c>
      <c r="C5817" t="str">
        <f t="shared" si="90"/>
        <v>UGAlebtong</v>
      </c>
    </row>
    <row r="5818" spans="1:3">
      <c r="A5818" t="s">
        <v>15502</v>
      </c>
      <c r="B5818" t="s">
        <v>15503</v>
      </c>
      <c r="C5818" t="str">
        <f t="shared" si="90"/>
        <v>UGAmudat</v>
      </c>
    </row>
    <row r="5819" spans="1:3">
      <c r="A5819" t="s">
        <v>15504</v>
      </c>
      <c r="B5819" t="s">
        <v>15505</v>
      </c>
      <c r="C5819" t="str">
        <f t="shared" si="90"/>
        <v>UGKole</v>
      </c>
    </row>
    <row r="5820" spans="1:3">
      <c r="A5820" t="s">
        <v>15506</v>
      </c>
      <c r="B5820" t="s">
        <v>15507</v>
      </c>
      <c r="C5820" t="str">
        <f t="shared" si="90"/>
        <v>UGLamwo</v>
      </c>
    </row>
    <row r="5821" spans="1:3">
      <c r="A5821" t="s">
        <v>15508</v>
      </c>
      <c r="B5821" t="s">
        <v>15509</v>
      </c>
      <c r="C5821" t="str">
        <f t="shared" si="90"/>
        <v>UGNapak</v>
      </c>
    </row>
    <row r="5822" spans="1:3">
      <c r="A5822" t="s">
        <v>15510</v>
      </c>
      <c r="B5822" t="s">
        <v>15511</v>
      </c>
      <c r="C5822" t="str">
        <f t="shared" si="90"/>
        <v>UGNwoya</v>
      </c>
    </row>
    <row r="5823" spans="1:3">
      <c r="A5823" t="s">
        <v>15512</v>
      </c>
      <c r="B5823" t="s">
        <v>15513</v>
      </c>
      <c r="C5823" t="str">
        <f t="shared" si="90"/>
        <v>UGOtuke</v>
      </c>
    </row>
    <row r="5824" spans="1:3">
      <c r="A5824" t="s">
        <v>15514</v>
      </c>
      <c r="B5824" t="s">
        <v>15515</v>
      </c>
      <c r="C5824" t="str">
        <f t="shared" si="90"/>
        <v>UGZombo</v>
      </c>
    </row>
    <row r="5825" spans="1:3">
      <c r="A5825" t="s">
        <v>15516</v>
      </c>
      <c r="B5825" t="s">
        <v>15517</v>
      </c>
      <c r="C5825" t="str">
        <f t="shared" si="90"/>
        <v>UGOmoro</v>
      </c>
    </row>
    <row r="5826" spans="1:3">
      <c r="A5826" t="s">
        <v>15518</v>
      </c>
      <c r="B5826" t="s">
        <v>15519</v>
      </c>
      <c r="C5826" t="str">
        <f t="shared" si="90"/>
        <v>UGPakwach</v>
      </c>
    </row>
    <row r="5827" spans="1:3">
      <c r="A5827" t="s">
        <v>15520</v>
      </c>
      <c r="B5827" t="s">
        <v>15521</v>
      </c>
      <c r="C5827" t="str">
        <f t="shared" ref="C5827:C5890" si="91">LEFT(A5827,2)&amp;B5827</f>
        <v>UGKwania</v>
      </c>
    </row>
    <row r="5828" spans="1:3">
      <c r="A5828" t="s">
        <v>15522</v>
      </c>
      <c r="B5828" t="s">
        <v>15523</v>
      </c>
      <c r="C5828" t="str">
        <f t="shared" si="91"/>
        <v>UGNabilatuk</v>
      </c>
    </row>
    <row r="5829" spans="1:3">
      <c r="A5829" t="s">
        <v>15524</v>
      </c>
      <c r="B5829" t="s">
        <v>8189</v>
      </c>
      <c r="C5829" t="str">
        <f t="shared" si="91"/>
        <v>UGWestern</v>
      </c>
    </row>
    <row r="5830" spans="1:3">
      <c r="A5830" t="s">
        <v>15525</v>
      </c>
      <c r="B5830" t="s">
        <v>15526</v>
      </c>
      <c r="C5830" t="str">
        <f t="shared" si="91"/>
        <v>UGBundibugyo</v>
      </c>
    </row>
    <row r="5831" spans="1:3">
      <c r="A5831" t="s">
        <v>15527</v>
      </c>
      <c r="B5831" t="s">
        <v>15528</v>
      </c>
      <c r="C5831" t="str">
        <f t="shared" si="91"/>
        <v>UGBushenyi</v>
      </c>
    </row>
    <row r="5832" spans="1:3">
      <c r="A5832" t="s">
        <v>15529</v>
      </c>
      <c r="B5832" t="s">
        <v>15530</v>
      </c>
      <c r="C5832" t="str">
        <f t="shared" si="91"/>
        <v>UGHoima</v>
      </c>
    </row>
    <row r="5833" spans="1:3">
      <c r="A5833" t="s">
        <v>15531</v>
      </c>
      <c r="B5833" t="s">
        <v>15532</v>
      </c>
      <c r="C5833" t="str">
        <f t="shared" si="91"/>
        <v>UGKabale</v>
      </c>
    </row>
    <row r="5834" spans="1:3">
      <c r="A5834" t="s">
        <v>15533</v>
      </c>
      <c r="B5834" t="s">
        <v>15534</v>
      </c>
      <c r="C5834" t="str">
        <f t="shared" si="91"/>
        <v>UGKabarole</v>
      </c>
    </row>
    <row r="5835" spans="1:3">
      <c r="A5835" t="s">
        <v>15535</v>
      </c>
      <c r="B5835" t="s">
        <v>15536</v>
      </c>
      <c r="C5835" t="str">
        <f t="shared" si="91"/>
        <v>UGKasese</v>
      </c>
    </row>
    <row r="5836" spans="1:3">
      <c r="A5836" t="s">
        <v>15537</v>
      </c>
      <c r="B5836" t="s">
        <v>15538</v>
      </c>
      <c r="C5836" t="str">
        <f t="shared" si="91"/>
        <v>UGKibaale</v>
      </c>
    </row>
    <row r="5837" spans="1:3">
      <c r="A5837" t="s">
        <v>15539</v>
      </c>
      <c r="B5837" t="s">
        <v>15540</v>
      </c>
      <c r="C5837" t="str">
        <f t="shared" si="91"/>
        <v>UGKisoro</v>
      </c>
    </row>
    <row r="5838" spans="1:3">
      <c r="A5838" t="s">
        <v>15541</v>
      </c>
      <c r="B5838" t="s">
        <v>15542</v>
      </c>
      <c r="C5838" t="str">
        <f t="shared" si="91"/>
        <v>UGMasindi</v>
      </c>
    </row>
    <row r="5839" spans="1:3">
      <c r="A5839" t="s">
        <v>15543</v>
      </c>
      <c r="B5839" t="s">
        <v>15544</v>
      </c>
      <c r="C5839" t="str">
        <f t="shared" si="91"/>
        <v>UGMbarara</v>
      </c>
    </row>
    <row r="5840" spans="1:3">
      <c r="A5840" t="s">
        <v>15545</v>
      </c>
      <c r="B5840" t="s">
        <v>15546</v>
      </c>
      <c r="C5840" t="str">
        <f t="shared" si="91"/>
        <v>UGNtungamo</v>
      </c>
    </row>
    <row r="5841" spans="1:3">
      <c r="A5841" t="s">
        <v>15547</v>
      </c>
      <c r="B5841" t="s">
        <v>15548</v>
      </c>
      <c r="C5841" t="str">
        <f t="shared" si="91"/>
        <v>UGRukungiri</v>
      </c>
    </row>
    <row r="5842" spans="1:3">
      <c r="A5842" t="s">
        <v>15549</v>
      </c>
      <c r="B5842" t="s">
        <v>15550</v>
      </c>
      <c r="C5842" t="str">
        <f t="shared" si="91"/>
        <v>UGKamwenge</v>
      </c>
    </row>
    <row r="5843" spans="1:3">
      <c r="A5843" t="s">
        <v>15551</v>
      </c>
      <c r="B5843" t="s">
        <v>15552</v>
      </c>
      <c r="C5843" t="str">
        <f t="shared" si="91"/>
        <v>UGKanungu</v>
      </c>
    </row>
    <row r="5844" spans="1:3">
      <c r="A5844" t="s">
        <v>15553</v>
      </c>
      <c r="B5844" t="s">
        <v>15554</v>
      </c>
      <c r="C5844" t="str">
        <f t="shared" si="91"/>
        <v>UGKyenjojo</v>
      </c>
    </row>
    <row r="5845" spans="1:3">
      <c r="A5845" t="s">
        <v>15555</v>
      </c>
      <c r="B5845" t="s">
        <v>15556</v>
      </c>
      <c r="C5845" t="str">
        <f t="shared" si="91"/>
        <v>UGBuliisa</v>
      </c>
    </row>
    <row r="5846" spans="1:3">
      <c r="A5846" t="s">
        <v>15557</v>
      </c>
      <c r="B5846" t="s">
        <v>15558</v>
      </c>
      <c r="C5846" t="str">
        <f t="shared" si="91"/>
        <v>UGIbanda</v>
      </c>
    </row>
    <row r="5847" spans="1:3">
      <c r="A5847" t="s">
        <v>15559</v>
      </c>
      <c r="B5847" t="s">
        <v>15560</v>
      </c>
      <c r="C5847" t="str">
        <f t="shared" si="91"/>
        <v>UGIsingiro</v>
      </c>
    </row>
    <row r="5848" spans="1:3">
      <c r="A5848" t="s">
        <v>15561</v>
      </c>
      <c r="B5848" t="s">
        <v>15562</v>
      </c>
      <c r="C5848" t="str">
        <f t="shared" si="91"/>
        <v>UGKiruhura</v>
      </c>
    </row>
    <row r="5849" spans="1:3">
      <c r="A5849" t="s">
        <v>15563</v>
      </c>
      <c r="B5849" t="s">
        <v>15564</v>
      </c>
      <c r="C5849" t="str">
        <f t="shared" si="91"/>
        <v>UGBuhweju</v>
      </c>
    </row>
    <row r="5850" spans="1:3">
      <c r="A5850" t="s">
        <v>15565</v>
      </c>
      <c r="B5850" t="s">
        <v>15566</v>
      </c>
      <c r="C5850" t="str">
        <f t="shared" si="91"/>
        <v>UGKiryandongo</v>
      </c>
    </row>
    <row r="5851" spans="1:3">
      <c r="A5851" t="s">
        <v>15567</v>
      </c>
      <c r="B5851" t="s">
        <v>15568</v>
      </c>
      <c r="C5851" t="str">
        <f t="shared" si="91"/>
        <v>UGKyegegwa</v>
      </c>
    </row>
    <row r="5852" spans="1:3">
      <c r="A5852" t="s">
        <v>15569</v>
      </c>
      <c r="B5852" t="s">
        <v>15570</v>
      </c>
      <c r="C5852" t="str">
        <f t="shared" si="91"/>
        <v>UGMitooma</v>
      </c>
    </row>
    <row r="5853" spans="1:3">
      <c r="A5853" t="s">
        <v>15571</v>
      </c>
      <c r="B5853" t="s">
        <v>15572</v>
      </c>
      <c r="C5853" t="str">
        <f t="shared" si="91"/>
        <v>UGNtoroko</v>
      </c>
    </row>
    <row r="5854" spans="1:3">
      <c r="A5854" t="s">
        <v>15573</v>
      </c>
      <c r="B5854" t="s">
        <v>15574</v>
      </c>
      <c r="C5854" t="str">
        <f t="shared" si="91"/>
        <v>UGRubirizi</v>
      </c>
    </row>
    <row r="5855" spans="1:3">
      <c r="A5855" t="s">
        <v>15575</v>
      </c>
      <c r="B5855" t="s">
        <v>15576</v>
      </c>
      <c r="C5855" t="str">
        <f t="shared" si="91"/>
        <v>UGSheema</v>
      </c>
    </row>
    <row r="5856" spans="1:3">
      <c r="A5856" t="s">
        <v>15577</v>
      </c>
      <c r="B5856" t="s">
        <v>15578</v>
      </c>
      <c r="C5856" t="str">
        <f t="shared" si="91"/>
        <v>UGKagadi</v>
      </c>
    </row>
    <row r="5857" spans="1:3">
      <c r="A5857" t="s">
        <v>15579</v>
      </c>
      <c r="B5857" t="s">
        <v>15580</v>
      </c>
      <c r="C5857" t="str">
        <f t="shared" si="91"/>
        <v>UGKakumiro</v>
      </c>
    </row>
    <row r="5858" spans="1:3">
      <c r="A5858" t="s">
        <v>15581</v>
      </c>
      <c r="B5858" t="s">
        <v>15582</v>
      </c>
      <c r="C5858" t="str">
        <f t="shared" si="91"/>
        <v>UGRubanda</v>
      </c>
    </row>
    <row r="5859" spans="1:3">
      <c r="A5859" t="s">
        <v>15583</v>
      </c>
      <c r="B5859" t="s">
        <v>15584</v>
      </c>
      <c r="C5859" t="str">
        <f t="shared" si="91"/>
        <v>UGBunyangabu</v>
      </c>
    </row>
    <row r="5860" spans="1:3">
      <c r="A5860" t="s">
        <v>15585</v>
      </c>
      <c r="B5860" t="s">
        <v>15586</v>
      </c>
      <c r="C5860" t="str">
        <f t="shared" si="91"/>
        <v>UGRukiga</v>
      </c>
    </row>
    <row r="5861" spans="1:3">
      <c r="A5861" t="s">
        <v>15587</v>
      </c>
      <c r="B5861" t="s">
        <v>15588</v>
      </c>
      <c r="C5861" t="str">
        <f t="shared" si="91"/>
        <v>UGKikuube</v>
      </c>
    </row>
    <row r="5862" spans="1:3">
      <c r="A5862" t="s">
        <v>15589</v>
      </c>
      <c r="B5862" t="s">
        <v>15590</v>
      </c>
      <c r="C5862" t="str">
        <f t="shared" si="91"/>
        <v>UMJohnston Atoll</v>
      </c>
    </row>
    <row r="5863" spans="1:3">
      <c r="A5863" t="s">
        <v>15591</v>
      </c>
      <c r="B5863" t="s">
        <v>15592</v>
      </c>
      <c r="C5863" t="str">
        <f t="shared" si="91"/>
        <v>UMMidway Islands</v>
      </c>
    </row>
    <row r="5864" spans="1:3">
      <c r="A5864" t="s">
        <v>15593</v>
      </c>
      <c r="B5864" t="s">
        <v>15594</v>
      </c>
      <c r="C5864" t="str">
        <f t="shared" si="91"/>
        <v>UMNavassa Island</v>
      </c>
    </row>
    <row r="5865" spans="1:3">
      <c r="A5865" t="s">
        <v>15595</v>
      </c>
      <c r="B5865" t="s">
        <v>15596</v>
      </c>
      <c r="C5865" t="str">
        <f t="shared" si="91"/>
        <v>UMWake Island</v>
      </c>
    </row>
    <row r="5866" spans="1:3">
      <c r="A5866" t="s">
        <v>15597</v>
      </c>
      <c r="B5866" t="s">
        <v>15598</v>
      </c>
      <c r="C5866" t="str">
        <f t="shared" si="91"/>
        <v>UMBaker Island</v>
      </c>
    </row>
    <row r="5867" spans="1:3">
      <c r="A5867" t="s">
        <v>15599</v>
      </c>
      <c r="B5867" t="s">
        <v>15600</v>
      </c>
      <c r="C5867" t="str">
        <f t="shared" si="91"/>
        <v>UMHowland Island</v>
      </c>
    </row>
    <row r="5868" spans="1:3">
      <c r="A5868" t="s">
        <v>15601</v>
      </c>
      <c r="B5868" t="s">
        <v>15602</v>
      </c>
      <c r="C5868" t="str">
        <f t="shared" si="91"/>
        <v>UMJarvis Island</v>
      </c>
    </row>
    <row r="5869" spans="1:3">
      <c r="A5869" t="s">
        <v>15603</v>
      </c>
      <c r="B5869" t="s">
        <v>15604</v>
      </c>
      <c r="C5869" t="str">
        <f t="shared" si="91"/>
        <v>UMKingman Reef</v>
      </c>
    </row>
    <row r="5870" spans="1:3">
      <c r="A5870" t="s">
        <v>15605</v>
      </c>
      <c r="B5870" t="s">
        <v>15606</v>
      </c>
      <c r="C5870" t="str">
        <f t="shared" si="91"/>
        <v>UMPalmyra Atoll</v>
      </c>
    </row>
    <row r="5871" spans="1:3">
      <c r="A5871" t="s">
        <v>15607</v>
      </c>
      <c r="B5871" t="s">
        <v>15608</v>
      </c>
      <c r="C5871" t="str">
        <f t="shared" si="91"/>
        <v>USDistrict of Columbia</v>
      </c>
    </row>
    <row r="5872" spans="1:3">
      <c r="A5872" t="s">
        <v>15609</v>
      </c>
      <c r="B5872" t="s">
        <v>15610</v>
      </c>
      <c r="C5872" t="str">
        <f t="shared" si="91"/>
        <v>USAmerican Samoa (see also separate country code entry under AS)</v>
      </c>
    </row>
    <row r="5873" spans="1:3">
      <c r="A5873" t="s">
        <v>15611</v>
      </c>
      <c r="B5873" t="s">
        <v>15612</v>
      </c>
      <c r="C5873" t="str">
        <f t="shared" si="91"/>
        <v>USGuam (see also separate country code entry under GU)</v>
      </c>
    </row>
    <row r="5874" spans="1:3">
      <c r="A5874" t="s">
        <v>15613</v>
      </c>
      <c r="B5874" t="s">
        <v>15614</v>
      </c>
      <c r="C5874" t="str">
        <f t="shared" si="91"/>
        <v>USNorthern Mariana Islands (see also separate country code entry under MP)</v>
      </c>
    </row>
    <row r="5875" spans="1:3">
      <c r="A5875" t="s">
        <v>15615</v>
      </c>
      <c r="B5875" t="s">
        <v>15616</v>
      </c>
      <c r="C5875" t="str">
        <f t="shared" si="91"/>
        <v>USPuerto Rico (see also separate country code entry under PR)</v>
      </c>
    </row>
    <row r="5876" spans="1:3">
      <c r="A5876" t="s">
        <v>15617</v>
      </c>
      <c r="B5876" t="s">
        <v>15618</v>
      </c>
      <c r="C5876" t="str">
        <f t="shared" si="91"/>
        <v>USUnited States Minor Outlying Islands (see also separate country code entry under UM)</v>
      </c>
    </row>
    <row r="5877" spans="1:3">
      <c r="A5877" t="s">
        <v>15619</v>
      </c>
      <c r="B5877" t="s">
        <v>15620</v>
      </c>
      <c r="C5877" t="str">
        <f t="shared" si="91"/>
        <v>USVirgin Islands, U.S. (see also separate country code entry under VI)</v>
      </c>
    </row>
    <row r="5878" spans="1:3">
      <c r="A5878" t="s">
        <v>15621</v>
      </c>
      <c r="B5878" t="s">
        <v>15622</v>
      </c>
      <c r="C5878" t="str">
        <f t="shared" si="91"/>
        <v>USAlaska</v>
      </c>
    </row>
    <row r="5879" spans="1:3">
      <c r="A5879" t="s">
        <v>15623</v>
      </c>
      <c r="B5879" t="s">
        <v>1881</v>
      </c>
      <c r="C5879" t="str">
        <f t="shared" si="91"/>
        <v>USAlabama</v>
      </c>
    </row>
    <row r="5880" spans="1:3">
      <c r="A5880" t="s">
        <v>15624</v>
      </c>
      <c r="B5880" t="s">
        <v>15625</v>
      </c>
      <c r="C5880" t="str">
        <f t="shared" si="91"/>
        <v>USArkansas</v>
      </c>
    </row>
    <row r="5881" spans="1:3">
      <c r="A5881" t="s">
        <v>15626</v>
      </c>
      <c r="B5881" t="s">
        <v>15627</v>
      </c>
      <c r="C5881" t="str">
        <f t="shared" si="91"/>
        <v>USArizona</v>
      </c>
    </row>
    <row r="5882" spans="1:3">
      <c r="A5882" t="s">
        <v>15628</v>
      </c>
      <c r="B5882" t="s">
        <v>15629</v>
      </c>
      <c r="C5882" t="str">
        <f t="shared" si="91"/>
        <v>USCalifornia</v>
      </c>
    </row>
    <row r="5883" spans="1:3">
      <c r="A5883" t="s">
        <v>15630</v>
      </c>
      <c r="B5883" t="s">
        <v>15631</v>
      </c>
      <c r="C5883" t="str">
        <f t="shared" si="91"/>
        <v>USColorado</v>
      </c>
    </row>
    <row r="5884" spans="1:3">
      <c r="A5884" t="s">
        <v>15632</v>
      </c>
      <c r="B5884" t="s">
        <v>15633</v>
      </c>
      <c r="C5884" t="str">
        <f t="shared" si="91"/>
        <v>USConnecticut</v>
      </c>
    </row>
    <row r="5885" spans="1:3">
      <c r="A5885" t="s">
        <v>15634</v>
      </c>
      <c r="B5885" t="s">
        <v>15635</v>
      </c>
      <c r="C5885" t="str">
        <f t="shared" si="91"/>
        <v>USDelaware</v>
      </c>
    </row>
    <row r="5886" spans="1:3">
      <c r="A5886" t="s">
        <v>15636</v>
      </c>
      <c r="B5886" t="s">
        <v>15637</v>
      </c>
      <c r="C5886" t="str">
        <f t="shared" si="91"/>
        <v>USFlorida</v>
      </c>
    </row>
    <row r="5887" spans="1:3">
      <c r="A5887" t="s">
        <v>15638</v>
      </c>
      <c r="B5887" t="s">
        <v>15639</v>
      </c>
      <c r="C5887" t="str">
        <f t="shared" si="91"/>
        <v>USGeorgia</v>
      </c>
    </row>
    <row r="5888" spans="1:3">
      <c r="A5888" t="s">
        <v>15640</v>
      </c>
      <c r="B5888" t="s">
        <v>15641</v>
      </c>
      <c r="C5888" t="str">
        <f t="shared" si="91"/>
        <v>USHawaii</v>
      </c>
    </row>
    <row r="5889" spans="1:3">
      <c r="A5889" t="s">
        <v>15642</v>
      </c>
      <c r="B5889" t="s">
        <v>15643</v>
      </c>
      <c r="C5889" t="str">
        <f t="shared" si="91"/>
        <v>USIowa</v>
      </c>
    </row>
    <row r="5890" spans="1:3">
      <c r="A5890" t="s">
        <v>15644</v>
      </c>
      <c r="B5890" t="s">
        <v>15645</v>
      </c>
      <c r="C5890" t="str">
        <f t="shared" si="91"/>
        <v>USIdaho</v>
      </c>
    </row>
    <row r="5891" spans="1:3">
      <c r="A5891" t="s">
        <v>15646</v>
      </c>
      <c r="B5891" t="s">
        <v>15647</v>
      </c>
      <c r="C5891" t="str">
        <f t="shared" ref="C5891:C5954" si="92">LEFT(A5891,2)&amp;B5891</f>
        <v>USIllinois</v>
      </c>
    </row>
    <row r="5892" spans="1:3">
      <c r="A5892" t="s">
        <v>15648</v>
      </c>
      <c r="B5892" t="s">
        <v>15649</v>
      </c>
      <c r="C5892" t="str">
        <f t="shared" si="92"/>
        <v>USIndiana</v>
      </c>
    </row>
    <row r="5893" spans="1:3">
      <c r="A5893" t="s">
        <v>15650</v>
      </c>
      <c r="B5893" t="s">
        <v>15651</v>
      </c>
      <c r="C5893" t="str">
        <f t="shared" si="92"/>
        <v>USKansas</v>
      </c>
    </row>
    <row r="5894" spans="1:3">
      <c r="A5894" t="s">
        <v>15652</v>
      </c>
      <c r="B5894" t="s">
        <v>15653</v>
      </c>
      <c r="C5894" t="str">
        <f t="shared" si="92"/>
        <v>USKentucky</v>
      </c>
    </row>
    <row r="5895" spans="1:3">
      <c r="A5895" t="s">
        <v>15654</v>
      </c>
      <c r="B5895" t="s">
        <v>15655</v>
      </c>
      <c r="C5895" t="str">
        <f t="shared" si="92"/>
        <v>USLouisiana</v>
      </c>
    </row>
    <row r="5896" spans="1:3">
      <c r="A5896" t="s">
        <v>15656</v>
      </c>
      <c r="B5896" t="s">
        <v>1465</v>
      </c>
      <c r="C5896" t="str">
        <f t="shared" si="92"/>
        <v>USMassachusetts</v>
      </c>
    </row>
    <row r="5897" spans="1:3">
      <c r="A5897" t="s">
        <v>15657</v>
      </c>
      <c r="B5897" t="s">
        <v>10783</v>
      </c>
      <c r="C5897" t="str">
        <f t="shared" si="92"/>
        <v>USMaryland</v>
      </c>
    </row>
    <row r="5898" spans="1:3">
      <c r="A5898" t="s">
        <v>15658</v>
      </c>
      <c r="B5898" t="s">
        <v>15659</v>
      </c>
      <c r="C5898" t="str">
        <f t="shared" si="92"/>
        <v>USMaine</v>
      </c>
    </row>
    <row r="5899" spans="1:3">
      <c r="A5899" t="s">
        <v>15660</v>
      </c>
      <c r="B5899" t="s">
        <v>15661</v>
      </c>
      <c r="C5899" t="str">
        <f t="shared" si="92"/>
        <v>USMichigan</v>
      </c>
    </row>
    <row r="5900" spans="1:3">
      <c r="A5900" t="s">
        <v>15662</v>
      </c>
      <c r="B5900" t="s">
        <v>15663</v>
      </c>
      <c r="C5900" t="str">
        <f t="shared" si="92"/>
        <v>USMinnesota</v>
      </c>
    </row>
    <row r="5901" spans="1:3">
      <c r="A5901" t="s">
        <v>15664</v>
      </c>
      <c r="B5901" t="s">
        <v>15665</v>
      </c>
      <c r="C5901" t="str">
        <f t="shared" si="92"/>
        <v>USMissouri</v>
      </c>
    </row>
    <row r="5902" spans="1:3">
      <c r="A5902" t="s">
        <v>15666</v>
      </c>
      <c r="B5902" t="s">
        <v>15667</v>
      </c>
      <c r="C5902" t="str">
        <f t="shared" si="92"/>
        <v>USMississippi</v>
      </c>
    </row>
    <row r="5903" spans="1:3">
      <c r="A5903" t="s">
        <v>15668</v>
      </c>
      <c r="B5903" t="s">
        <v>6331</v>
      </c>
      <c r="C5903" t="str">
        <f t="shared" si="92"/>
        <v>USMontana</v>
      </c>
    </row>
    <row r="5904" spans="1:3">
      <c r="A5904" t="s">
        <v>15669</v>
      </c>
      <c r="B5904" t="s">
        <v>1454</v>
      </c>
      <c r="C5904" t="str">
        <f t="shared" si="92"/>
        <v>USNorth Carolina</v>
      </c>
    </row>
    <row r="5905" spans="1:3">
      <c r="A5905" t="s">
        <v>15670</v>
      </c>
      <c r="B5905" t="s">
        <v>1531</v>
      </c>
      <c r="C5905" t="str">
        <f t="shared" si="92"/>
        <v>USNorth Dakota</v>
      </c>
    </row>
    <row r="5906" spans="1:3">
      <c r="A5906" t="s">
        <v>15671</v>
      </c>
      <c r="B5906" t="s">
        <v>15672</v>
      </c>
      <c r="C5906" t="str">
        <f t="shared" si="92"/>
        <v>USNebraska</v>
      </c>
    </row>
    <row r="5907" spans="1:3">
      <c r="A5907" t="s">
        <v>15673</v>
      </c>
      <c r="B5907" t="s">
        <v>15674</v>
      </c>
      <c r="C5907" t="str">
        <f t="shared" si="92"/>
        <v>USNew Hampshire</v>
      </c>
    </row>
    <row r="5908" spans="1:3">
      <c r="A5908" t="s">
        <v>15675</v>
      </c>
      <c r="B5908" t="s">
        <v>15676</v>
      </c>
      <c r="C5908" t="str">
        <f t="shared" si="92"/>
        <v>USNew Jersey</v>
      </c>
    </row>
    <row r="5909" spans="1:3">
      <c r="A5909" t="s">
        <v>15677</v>
      </c>
      <c r="B5909" t="s">
        <v>15678</v>
      </c>
      <c r="C5909" t="str">
        <f t="shared" si="92"/>
        <v>USNew Mexico</v>
      </c>
    </row>
    <row r="5910" spans="1:3">
      <c r="A5910" t="s">
        <v>15679</v>
      </c>
      <c r="B5910" t="s">
        <v>1918</v>
      </c>
      <c r="C5910" t="str">
        <f t="shared" si="92"/>
        <v>USNevada</v>
      </c>
    </row>
    <row r="5911" spans="1:3">
      <c r="A5911" t="s">
        <v>15680</v>
      </c>
      <c r="B5911" t="s">
        <v>1443</v>
      </c>
      <c r="C5911" t="str">
        <f t="shared" si="92"/>
        <v>USNew York</v>
      </c>
    </row>
    <row r="5912" spans="1:3">
      <c r="A5912" t="s">
        <v>15681</v>
      </c>
      <c r="B5912" t="s">
        <v>1218</v>
      </c>
      <c r="C5912" t="str">
        <f t="shared" si="92"/>
        <v>USOhio</v>
      </c>
    </row>
    <row r="5913" spans="1:3">
      <c r="A5913" t="s">
        <v>15682</v>
      </c>
      <c r="B5913" t="s">
        <v>15683</v>
      </c>
      <c r="C5913" t="str">
        <f t="shared" si="92"/>
        <v>USOklahoma</v>
      </c>
    </row>
    <row r="5914" spans="1:3">
      <c r="A5914" t="s">
        <v>15684</v>
      </c>
      <c r="B5914" t="s">
        <v>15685</v>
      </c>
      <c r="C5914" t="str">
        <f t="shared" si="92"/>
        <v>USOregon</v>
      </c>
    </row>
    <row r="5915" spans="1:3">
      <c r="A5915" t="s">
        <v>15686</v>
      </c>
      <c r="B5915" t="s">
        <v>1191</v>
      </c>
      <c r="C5915" t="str">
        <f t="shared" si="92"/>
        <v>USPennsylvania</v>
      </c>
    </row>
    <row r="5916" spans="1:3">
      <c r="A5916" t="s">
        <v>15687</v>
      </c>
      <c r="B5916" t="s">
        <v>1193</v>
      </c>
      <c r="C5916" t="str">
        <f t="shared" si="92"/>
        <v>USRhode Island</v>
      </c>
    </row>
    <row r="5917" spans="1:3">
      <c r="A5917" t="s">
        <v>15688</v>
      </c>
      <c r="B5917" t="s">
        <v>15689</v>
      </c>
      <c r="C5917" t="str">
        <f t="shared" si="92"/>
        <v>USSouth Carolina</v>
      </c>
    </row>
    <row r="5918" spans="1:3">
      <c r="A5918" t="s">
        <v>15690</v>
      </c>
      <c r="B5918" t="s">
        <v>15691</v>
      </c>
      <c r="C5918" t="str">
        <f t="shared" si="92"/>
        <v>USSouth Dakota</v>
      </c>
    </row>
    <row r="5919" spans="1:3">
      <c r="A5919" t="s">
        <v>15692</v>
      </c>
      <c r="B5919" t="s">
        <v>15693</v>
      </c>
      <c r="C5919" t="str">
        <f t="shared" si="92"/>
        <v>USTennessee</v>
      </c>
    </row>
    <row r="5920" spans="1:3">
      <c r="A5920" t="s">
        <v>15694</v>
      </c>
      <c r="B5920" t="s">
        <v>1695</v>
      </c>
      <c r="C5920" t="str">
        <f t="shared" si="92"/>
        <v>USTexas</v>
      </c>
    </row>
    <row r="5921" spans="1:3">
      <c r="A5921" t="s">
        <v>15695</v>
      </c>
      <c r="B5921" t="s">
        <v>1244</v>
      </c>
      <c r="C5921" t="str">
        <f t="shared" si="92"/>
        <v>USUtah</v>
      </c>
    </row>
    <row r="5922" spans="1:3">
      <c r="A5922" t="s">
        <v>15696</v>
      </c>
      <c r="B5922" t="s">
        <v>15697</v>
      </c>
      <c r="C5922" t="str">
        <f t="shared" si="92"/>
        <v>USVirginia</v>
      </c>
    </row>
    <row r="5923" spans="1:3">
      <c r="A5923" t="s">
        <v>15698</v>
      </c>
      <c r="B5923" t="s">
        <v>15699</v>
      </c>
      <c r="C5923" t="str">
        <f t="shared" si="92"/>
        <v>USVermont</v>
      </c>
    </row>
    <row r="5924" spans="1:3">
      <c r="A5924" t="s">
        <v>15700</v>
      </c>
      <c r="B5924" t="s">
        <v>15701</v>
      </c>
      <c r="C5924" t="str">
        <f t="shared" si="92"/>
        <v>USWashington</v>
      </c>
    </row>
    <row r="5925" spans="1:3">
      <c r="A5925" t="s">
        <v>15702</v>
      </c>
      <c r="B5925" t="s">
        <v>15703</v>
      </c>
      <c r="C5925" t="str">
        <f t="shared" si="92"/>
        <v>USWisconsin</v>
      </c>
    </row>
    <row r="5926" spans="1:3">
      <c r="A5926" t="s">
        <v>15704</v>
      </c>
      <c r="B5926" t="s">
        <v>15705</v>
      </c>
      <c r="C5926" t="str">
        <f t="shared" si="92"/>
        <v>USWest Virginia</v>
      </c>
    </row>
    <row r="5927" spans="1:3">
      <c r="A5927" t="s">
        <v>15706</v>
      </c>
      <c r="B5927" t="s">
        <v>15707</v>
      </c>
      <c r="C5927" t="str">
        <f t="shared" si="92"/>
        <v>USWyoming</v>
      </c>
    </row>
    <row r="5928" spans="1:3">
      <c r="A5928" t="s">
        <v>15708</v>
      </c>
      <c r="B5928" t="s">
        <v>15709</v>
      </c>
      <c r="C5928" t="str">
        <f t="shared" si="92"/>
        <v>UYArtigas</v>
      </c>
    </row>
    <row r="5929" spans="1:3">
      <c r="A5929" t="s">
        <v>15710</v>
      </c>
      <c r="B5929" t="s">
        <v>15711</v>
      </c>
      <c r="C5929" t="str">
        <f t="shared" si="92"/>
        <v>UYCanelones</v>
      </c>
    </row>
    <row r="5930" spans="1:3">
      <c r="A5930" t="s">
        <v>15712</v>
      </c>
      <c r="B5930" t="s">
        <v>15713</v>
      </c>
      <c r="C5930" t="str">
        <f t="shared" si="92"/>
        <v>UYCerro Largo</v>
      </c>
    </row>
    <row r="5931" spans="1:3">
      <c r="A5931" t="s">
        <v>15714</v>
      </c>
      <c r="B5931" t="s">
        <v>15715</v>
      </c>
      <c r="C5931" t="str">
        <f t="shared" si="92"/>
        <v>UYColonia</v>
      </c>
    </row>
    <row r="5932" spans="1:3">
      <c r="A5932" t="s">
        <v>15716</v>
      </c>
      <c r="B5932" t="s">
        <v>15717</v>
      </c>
      <c r="C5932" t="str">
        <f t="shared" si="92"/>
        <v>UYDurazno</v>
      </c>
    </row>
    <row r="5933" spans="1:3">
      <c r="A5933" t="s">
        <v>15718</v>
      </c>
      <c r="B5933" t="s">
        <v>15637</v>
      </c>
      <c r="C5933" t="str">
        <f t="shared" si="92"/>
        <v>UYFlorida</v>
      </c>
    </row>
    <row r="5934" spans="1:3">
      <c r="A5934" t="s">
        <v>15719</v>
      </c>
      <c r="B5934" t="s">
        <v>15720</v>
      </c>
      <c r="C5934" t="str">
        <f t="shared" si="92"/>
        <v>UYFlores</v>
      </c>
    </row>
    <row r="5935" spans="1:3">
      <c r="A5935" t="s">
        <v>15721</v>
      </c>
      <c r="B5935" t="s">
        <v>15722</v>
      </c>
      <c r="C5935" t="str">
        <f t="shared" si="92"/>
        <v>UYLavalleja</v>
      </c>
    </row>
    <row r="5936" spans="1:3">
      <c r="A5936" t="s">
        <v>15723</v>
      </c>
      <c r="B5936" t="s">
        <v>15724</v>
      </c>
      <c r="C5936" t="str">
        <f t="shared" si="92"/>
        <v>UYMaldonado</v>
      </c>
    </row>
    <row r="5937" spans="1:3">
      <c r="A5937" t="s">
        <v>15725</v>
      </c>
      <c r="B5937" t="s">
        <v>15726</v>
      </c>
      <c r="C5937" t="str">
        <f t="shared" si="92"/>
        <v>UYMontevideo</v>
      </c>
    </row>
    <row r="5938" spans="1:3">
      <c r="A5938" t="s">
        <v>15727</v>
      </c>
      <c r="B5938" t="s">
        <v>15728</v>
      </c>
      <c r="C5938" t="str">
        <f t="shared" si="92"/>
        <v>UYPaysandú</v>
      </c>
    </row>
    <row r="5939" spans="1:3">
      <c r="A5939" t="s">
        <v>15729</v>
      </c>
      <c r="B5939" t="s">
        <v>5805</v>
      </c>
      <c r="C5939" t="str">
        <f t="shared" si="92"/>
        <v>UYRío Negro</v>
      </c>
    </row>
    <row r="5940" spans="1:3">
      <c r="A5940" t="s">
        <v>15730</v>
      </c>
      <c r="B5940" t="s">
        <v>15731</v>
      </c>
      <c r="C5940" t="str">
        <f t="shared" si="92"/>
        <v>UYRocha</v>
      </c>
    </row>
    <row r="5941" spans="1:3">
      <c r="A5941" t="s">
        <v>15732</v>
      </c>
      <c r="B5941" t="s">
        <v>15733</v>
      </c>
      <c r="C5941" t="str">
        <f t="shared" si="92"/>
        <v>UYRivera</v>
      </c>
    </row>
    <row r="5942" spans="1:3">
      <c r="A5942" t="s">
        <v>15734</v>
      </c>
      <c r="B5942" t="s">
        <v>15735</v>
      </c>
      <c r="C5942" t="str">
        <f t="shared" si="92"/>
        <v>UYSalto</v>
      </c>
    </row>
    <row r="5943" spans="1:3">
      <c r="A5943" t="s">
        <v>15736</v>
      </c>
      <c r="B5943" t="s">
        <v>7110</v>
      </c>
      <c r="C5943" t="str">
        <f t="shared" si="92"/>
        <v>UYSan José</v>
      </c>
    </row>
    <row r="5944" spans="1:3">
      <c r="A5944" t="s">
        <v>15737</v>
      </c>
      <c r="B5944" t="s">
        <v>15738</v>
      </c>
      <c r="C5944" t="str">
        <f t="shared" si="92"/>
        <v>UYSoriano</v>
      </c>
    </row>
    <row r="5945" spans="1:3">
      <c r="A5945" t="s">
        <v>15739</v>
      </c>
      <c r="B5945" t="s">
        <v>15740</v>
      </c>
      <c r="C5945" t="str">
        <f t="shared" si="92"/>
        <v>UYTacuarembó</v>
      </c>
    </row>
    <row r="5946" spans="1:3">
      <c r="A5946" t="s">
        <v>15741</v>
      </c>
      <c r="B5946" t="s">
        <v>15742</v>
      </c>
      <c r="C5946" t="str">
        <f t="shared" si="92"/>
        <v>UYTreinta y Tres</v>
      </c>
    </row>
    <row r="5947" spans="1:3">
      <c r="A5947" t="s">
        <v>15743</v>
      </c>
      <c r="B5947" t="s">
        <v>15744</v>
      </c>
      <c r="C5947" t="str">
        <f t="shared" si="92"/>
        <v>UZAndijon</v>
      </c>
    </row>
    <row r="5948" spans="1:3">
      <c r="A5948" t="s">
        <v>15745</v>
      </c>
      <c r="B5948" t="s">
        <v>15746</v>
      </c>
      <c r="C5948" t="str">
        <f t="shared" si="92"/>
        <v>UZBuxoro</v>
      </c>
    </row>
    <row r="5949" spans="1:3">
      <c r="A5949" t="s">
        <v>15747</v>
      </c>
      <c r="B5949" t="s">
        <v>15748</v>
      </c>
      <c r="C5949" t="str">
        <f t="shared" si="92"/>
        <v>UZFarg‘ona</v>
      </c>
    </row>
    <row r="5950" spans="1:3">
      <c r="A5950" t="s">
        <v>15749</v>
      </c>
      <c r="B5950" t="s">
        <v>15750</v>
      </c>
      <c r="C5950" t="str">
        <f t="shared" si="92"/>
        <v>UZJizzax</v>
      </c>
    </row>
    <row r="5951" spans="1:3">
      <c r="A5951" t="s">
        <v>15751</v>
      </c>
      <c r="B5951" t="s">
        <v>15752</v>
      </c>
      <c r="C5951" t="str">
        <f t="shared" si="92"/>
        <v>UZNamangan</v>
      </c>
    </row>
    <row r="5952" spans="1:3">
      <c r="A5952" t="s">
        <v>15753</v>
      </c>
      <c r="B5952" t="s">
        <v>1485</v>
      </c>
      <c r="C5952" t="str">
        <f t="shared" si="92"/>
        <v>UZNavoiy</v>
      </c>
    </row>
    <row r="5953" spans="1:3">
      <c r="A5953" t="s">
        <v>15754</v>
      </c>
      <c r="B5953" t="s">
        <v>15755</v>
      </c>
      <c r="C5953" t="str">
        <f t="shared" si="92"/>
        <v>UZQashqadaryo</v>
      </c>
    </row>
    <row r="5954" spans="1:3">
      <c r="A5954" t="s">
        <v>15756</v>
      </c>
      <c r="B5954" t="s">
        <v>15757</v>
      </c>
      <c r="C5954" t="str">
        <f t="shared" si="92"/>
        <v>UZSamarqand</v>
      </c>
    </row>
    <row r="5955" spans="1:3">
      <c r="A5955" t="s">
        <v>15758</v>
      </c>
      <c r="B5955" t="s">
        <v>15759</v>
      </c>
      <c r="C5955" t="str">
        <f t="shared" ref="C5955:C6018" si="93">LEFT(A5955,2)&amp;B5955</f>
        <v>UZSirdaryo</v>
      </c>
    </row>
    <row r="5956" spans="1:3">
      <c r="A5956" t="s">
        <v>15760</v>
      </c>
      <c r="B5956" t="s">
        <v>15761</v>
      </c>
      <c r="C5956" t="str">
        <f t="shared" si="93"/>
        <v>UZSurxondaryo</v>
      </c>
    </row>
    <row r="5957" spans="1:3">
      <c r="A5957" t="s">
        <v>15762</v>
      </c>
      <c r="B5957" t="s">
        <v>1222</v>
      </c>
      <c r="C5957" t="str">
        <f t="shared" si="93"/>
        <v>UZToshkent</v>
      </c>
    </row>
    <row r="5958" spans="1:3">
      <c r="A5958" t="s">
        <v>15763</v>
      </c>
      <c r="B5958" t="s">
        <v>15764</v>
      </c>
      <c r="C5958" t="str">
        <f t="shared" si="93"/>
        <v>UZXorazm</v>
      </c>
    </row>
    <row r="5959" spans="1:3">
      <c r="A5959" t="s">
        <v>15765</v>
      </c>
      <c r="B5959" t="s">
        <v>15766</v>
      </c>
      <c r="C5959" t="str">
        <f t="shared" si="93"/>
        <v>UZQoraqalpog‘iston Respublikasi</v>
      </c>
    </row>
    <row r="5960" spans="1:3">
      <c r="A5960" t="s">
        <v>15767</v>
      </c>
      <c r="B5960" t="s">
        <v>1222</v>
      </c>
      <c r="C5960" t="str">
        <f t="shared" si="93"/>
        <v>UZToshkent</v>
      </c>
    </row>
    <row r="5961" spans="1:3">
      <c r="A5961" t="s">
        <v>15768</v>
      </c>
      <c r="B5961" t="s">
        <v>15769</v>
      </c>
      <c r="C5961" t="str">
        <f t="shared" si="93"/>
        <v>VCCharlotte</v>
      </c>
    </row>
    <row r="5962" spans="1:3">
      <c r="A5962" t="s">
        <v>15770</v>
      </c>
      <c r="B5962" t="s">
        <v>6015</v>
      </c>
      <c r="C5962" t="str">
        <f t="shared" si="93"/>
        <v>VCSaint Andrew</v>
      </c>
    </row>
    <row r="5963" spans="1:3">
      <c r="A5963" t="s">
        <v>15771</v>
      </c>
      <c r="B5963" t="s">
        <v>7443</v>
      </c>
      <c r="C5963" t="str">
        <f t="shared" si="93"/>
        <v>VCSaint David</v>
      </c>
    </row>
    <row r="5964" spans="1:3">
      <c r="A5964" t="s">
        <v>15772</v>
      </c>
      <c r="B5964" t="s">
        <v>5683</v>
      </c>
      <c r="C5964" t="str">
        <f t="shared" si="93"/>
        <v>VCSaint George</v>
      </c>
    </row>
    <row r="5965" spans="1:3">
      <c r="A5965" t="s">
        <v>15773</v>
      </c>
      <c r="B5965" t="s">
        <v>7452</v>
      </c>
      <c r="C5965" t="str">
        <f t="shared" si="93"/>
        <v>VCSaint Patrick</v>
      </c>
    </row>
    <row r="5966" spans="1:3">
      <c r="A5966" t="s">
        <v>15774</v>
      </c>
      <c r="B5966" t="s">
        <v>15775</v>
      </c>
      <c r="C5966" t="str">
        <f t="shared" si="93"/>
        <v>VCGrenadines</v>
      </c>
    </row>
    <row r="5967" spans="1:3">
      <c r="A5967" t="s">
        <v>15776</v>
      </c>
      <c r="B5967" t="s">
        <v>15777</v>
      </c>
      <c r="C5967" t="str">
        <f t="shared" si="93"/>
        <v>VEAnzoátegui</v>
      </c>
    </row>
    <row r="5968" spans="1:3">
      <c r="A5968" t="s">
        <v>15778</v>
      </c>
      <c r="B5968" t="s">
        <v>15779</v>
      </c>
      <c r="C5968" t="str">
        <f t="shared" si="93"/>
        <v>VEApure</v>
      </c>
    </row>
    <row r="5969" spans="1:3">
      <c r="A5969" t="s">
        <v>15780</v>
      </c>
      <c r="B5969" t="s">
        <v>15781</v>
      </c>
      <c r="C5969" t="str">
        <f t="shared" si="93"/>
        <v>VEAragua</v>
      </c>
    </row>
    <row r="5970" spans="1:3">
      <c r="A5970" t="s">
        <v>15782</v>
      </c>
      <c r="B5970" t="s">
        <v>15783</v>
      </c>
      <c r="C5970" t="str">
        <f t="shared" si="93"/>
        <v>VEBarinas</v>
      </c>
    </row>
    <row r="5971" spans="1:3">
      <c r="A5971" t="s">
        <v>15784</v>
      </c>
      <c r="B5971" t="s">
        <v>7042</v>
      </c>
      <c r="C5971" t="str">
        <f t="shared" si="93"/>
        <v>VEBolívar</v>
      </c>
    </row>
    <row r="5972" spans="1:3">
      <c r="A5972" t="s">
        <v>15785</v>
      </c>
      <c r="B5972" t="s">
        <v>15786</v>
      </c>
      <c r="C5972" t="str">
        <f t="shared" si="93"/>
        <v>VECarabobo</v>
      </c>
    </row>
    <row r="5973" spans="1:3">
      <c r="A5973" t="s">
        <v>15787</v>
      </c>
      <c r="B5973" t="s">
        <v>15788</v>
      </c>
      <c r="C5973" t="str">
        <f t="shared" si="93"/>
        <v>VECojedes</v>
      </c>
    </row>
    <row r="5974" spans="1:3">
      <c r="A5974" t="s">
        <v>15789</v>
      </c>
      <c r="B5974" t="s">
        <v>15790</v>
      </c>
      <c r="C5974" t="str">
        <f t="shared" si="93"/>
        <v>VEFalcón</v>
      </c>
    </row>
    <row r="5975" spans="1:3">
      <c r="A5975" t="s">
        <v>15791</v>
      </c>
      <c r="B5975" t="s">
        <v>15792</v>
      </c>
      <c r="C5975" t="str">
        <f t="shared" si="93"/>
        <v>VEGuárico</v>
      </c>
    </row>
    <row r="5976" spans="1:3">
      <c r="A5976" t="s">
        <v>15793</v>
      </c>
      <c r="B5976" t="s">
        <v>15794</v>
      </c>
      <c r="C5976" t="str">
        <f t="shared" si="93"/>
        <v>VELara</v>
      </c>
    </row>
    <row r="5977" spans="1:3">
      <c r="A5977" t="s">
        <v>15795</v>
      </c>
      <c r="B5977" t="s">
        <v>15796</v>
      </c>
      <c r="C5977" t="str">
        <f t="shared" si="93"/>
        <v>VEMérida</v>
      </c>
    </row>
    <row r="5978" spans="1:3">
      <c r="A5978" t="s">
        <v>15797</v>
      </c>
      <c r="B5978" t="s">
        <v>15798</v>
      </c>
      <c r="C5978" t="str">
        <f t="shared" si="93"/>
        <v>VEMiranda</v>
      </c>
    </row>
    <row r="5979" spans="1:3">
      <c r="A5979" t="s">
        <v>15799</v>
      </c>
      <c r="B5979" t="s">
        <v>15800</v>
      </c>
      <c r="C5979" t="str">
        <f t="shared" si="93"/>
        <v>VEMonagas</v>
      </c>
    </row>
    <row r="5980" spans="1:3">
      <c r="A5980" t="s">
        <v>15801</v>
      </c>
      <c r="B5980" t="s">
        <v>15802</v>
      </c>
      <c r="C5980" t="str">
        <f t="shared" si="93"/>
        <v>VENueva Esparta</v>
      </c>
    </row>
    <row r="5981" spans="1:3">
      <c r="A5981" t="s">
        <v>15803</v>
      </c>
      <c r="B5981" t="s">
        <v>15804</v>
      </c>
      <c r="C5981" t="str">
        <f t="shared" si="93"/>
        <v>VEPortuguesa</v>
      </c>
    </row>
    <row r="5982" spans="1:3">
      <c r="A5982" t="s">
        <v>15805</v>
      </c>
      <c r="B5982" t="s">
        <v>7086</v>
      </c>
      <c r="C5982" t="str">
        <f t="shared" si="93"/>
        <v>VESucre</v>
      </c>
    </row>
    <row r="5983" spans="1:3">
      <c r="A5983" t="s">
        <v>15806</v>
      </c>
      <c r="B5983" t="s">
        <v>15807</v>
      </c>
      <c r="C5983" t="str">
        <f t="shared" si="93"/>
        <v>VETáchira</v>
      </c>
    </row>
    <row r="5984" spans="1:3">
      <c r="A5984" t="s">
        <v>15808</v>
      </c>
      <c r="B5984" t="s">
        <v>15809</v>
      </c>
      <c r="C5984" t="str">
        <f t="shared" si="93"/>
        <v>VETrujillo</v>
      </c>
    </row>
    <row r="5985" spans="1:3">
      <c r="A5985" t="s">
        <v>15810</v>
      </c>
      <c r="B5985" t="s">
        <v>15811</v>
      </c>
      <c r="C5985" t="str">
        <f t="shared" si="93"/>
        <v>VEYaracuy</v>
      </c>
    </row>
    <row r="5986" spans="1:3">
      <c r="A5986" t="s">
        <v>15812</v>
      </c>
      <c r="B5986" t="s">
        <v>15813</v>
      </c>
      <c r="C5986" t="str">
        <f t="shared" si="93"/>
        <v>VEZulia</v>
      </c>
    </row>
    <row r="5987" spans="1:3">
      <c r="A5987" t="s">
        <v>15814</v>
      </c>
      <c r="B5987" t="s">
        <v>15815</v>
      </c>
      <c r="C5987" t="str">
        <f t="shared" si="93"/>
        <v>VEVargas</v>
      </c>
    </row>
    <row r="5988" spans="1:3">
      <c r="A5988" t="s">
        <v>15816</v>
      </c>
      <c r="B5988" t="s">
        <v>15817</v>
      </c>
      <c r="C5988" t="str">
        <f t="shared" si="93"/>
        <v>VEDelta Amacuro</v>
      </c>
    </row>
    <row r="5989" spans="1:3">
      <c r="A5989" t="s">
        <v>15818</v>
      </c>
      <c r="B5989" t="s">
        <v>1300</v>
      </c>
      <c r="C5989" t="str">
        <f t="shared" si="93"/>
        <v>VEAmazonas</v>
      </c>
    </row>
    <row r="5990" spans="1:3">
      <c r="A5990" t="s">
        <v>15819</v>
      </c>
      <c r="B5990" t="s">
        <v>15820</v>
      </c>
      <c r="C5990" t="str">
        <f t="shared" si="93"/>
        <v>VEDependencias Federales</v>
      </c>
    </row>
    <row r="5991" spans="1:3">
      <c r="A5991" t="s">
        <v>15821</v>
      </c>
      <c r="B5991" t="s">
        <v>15822</v>
      </c>
      <c r="C5991" t="str">
        <f t="shared" si="93"/>
        <v>VEDistrito Capital</v>
      </c>
    </row>
    <row r="5992" spans="1:3">
      <c r="A5992" t="s">
        <v>15823</v>
      </c>
      <c r="B5992" t="s">
        <v>15824</v>
      </c>
      <c r="C5992" t="str">
        <f t="shared" si="93"/>
        <v>VNLai Châu</v>
      </c>
    </row>
    <row r="5993" spans="1:3">
      <c r="A5993" t="s">
        <v>15825</v>
      </c>
      <c r="B5993" t="s">
        <v>15826</v>
      </c>
      <c r="C5993" t="str">
        <f t="shared" si="93"/>
        <v>VNLào Cai</v>
      </c>
    </row>
    <row r="5994" spans="1:3">
      <c r="A5994" t="s">
        <v>15827</v>
      </c>
      <c r="B5994" t="s">
        <v>15828</v>
      </c>
      <c r="C5994" t="str">
        <f t="shared" si="93"/>
        <v>VNHà Giang</v>
      </c>
    </row>
    <row r="5995" spans="1:3">
      <c r="A5995" t="s">
        <v>15829</v>
      </c>
      <c r="B5995" t="s">
        <v>1754</v>
      </c>
      <c r="C5995" t="str">
        <f t="shared" si="93"/>
        <v>VNCao Bằng</v>
      </c>
    </row>
    <row r="5996" spans="1:3">
      <c r="A5996" t="s">
        <v>15830</v>
      </c>
      <c r="B5996" t="s">
        <v>15831</v>
      </c>
      <c r="C5996" t="str">
        <f t="shared" si="93"/>
        <v>VNSơn La</v>
      </c>
    </row>
    <row r="5997" spans="1:3">
      <c r="A5997" t="s">
        <v>15832</v>
      </c>
      <c r="B5997" t="s">
        <v>15833</v>
      </c>
      <c r="C5997" t="str">
        <f t="shared" si="93"/>
        <v>VNYên Bái</v>
      </c>
    </row>
    <row r="5998" spans="1:3">
      <c r="A5998" t="s">
        <v>15834</v>
      </c>
      <c r="B5998" t="s">
        <v>1850</v>
      </c>
      <c r="C5998" t="str">
        <f t="shared" si="93"/>
        <v>VNTuyên Quang</v>
      </c>
    </row>
    <row r="5999" spans="1:3">
      <c r="A5999" t="s">
        <v>15835</v>
      </c>
      <c r="B5999" t="s">
        <v>15836</v>
      </c>
      <c r="C5999" t="str">
        <f t="shared" si="93"/>
        <v>VNLạng Sơn</v>
      </c>
    </row>
    <row r="6000" spans="1:3">
      <c r="A6000" t="s">
        <v>15837</v>
      </c>
      <c r="B6000" t="s">
        <v>15838</v>
      </c>
      <c r="C6000" t="str">
        <f t="shared" si="93"/>
        <v>VNQuảng Ninh</v>
      </c>
    </row>
    <row r="6001" spans="1:3">
      <c r="A6001" t="s">
        <v>15839</v>
      </c>
      <c r="B6001" t="s">
        <v>15840</v>
      </c>
      <c r="C6001" t="str">
        <f t="shared" si="93"/>
        <v>VNHòa Bình</v>
      </c>
    </row>
    <row r="6002" spans="1:3">
      <c r="A6002" t="s">
        <v>15841</v>
      </c>
      <c r="B6002" t="s">
        <v>15842</v>
      </c>
      <c r="C6002" t="str">
        <f t="shared" si="93"/>
        <v>VNNinh Bình</v>
      </c>
    </row>
    <row r="6003" spans="1:3">
      <c r="A6003" t="s">
        <v>15843</v>
      </c>
      <c r="B6003" t="s">
        <v>15844</v>
      </c>
      <c r="C6003" t="str">
        <f t="shared" si="93"/>
        <v>VNThái Bình</v>
      </c>
    </row>
    <row r="6004" spans="1:3">
      <c r="A6004" t="s">
        <v>15845</v>
      </c>
      <c r="B6004" t="s">
        <v>1929</v>
      </c>
      <c r="C6004" t="str">
        <f t="shared" si="93"/>
        <v>VNThanh Hóa</v>
      </c>
    </row>
    <row r="6005" spans="1:3">
      <c r="A6005" t="s">
        <v>15846</v>
      </c>
      <c r="B6005" t="s">
        <v>1720</v>
      </c>
      <c r="C6005" t="str">
        <f t="shared" si="93"/>
        <v>VNNghệ An</v>
      </c>
    </row>
    <row r="6006" spans="1:3">
      <c r="A6006" t="s">
        <v>15847</v>
      </c>
      <c r="B6006" t="s">
        <v>15848</v>
      </c>
      <c r="C6006" t="str">
        <f t="shared" si="93"/>
        <v>VNHà Tĩnh</v>
      </c>
    </row>
    <row r="6007" spans="1:3">
      <c r="A6007" t="s">
        <v>15849</v>
      </c>
      <c r="B6007" t="s">
        <v>15850</v>
      </c>
      <c r="C6007" t="str">
        <f t="shared" si="93"/>
        <v>VNQuảng Bình</v>
      </c>
    </row>
    <row r="6008" spans="1:3">
      <c r="A6008" t="s">
        <v>15851</v>
      </c>
      <c r="B6008" t="s">
        <v>15852</v>
      </c>
      <c r="C6008" t="str">
        <f t="shared" si="93"/>
        <v>VNQuảng Trị</v>
      </c>
    </row>
    <row r="6009" spans="1:3">
      <c r="A6009" t="s">
        <v>15853</v>
      </c>
      <c r="B6009" t="s">
        <v>15854</v>
      </c>
      <c r="C6009" t="str">
        <f t="shared" si="93"/>
        <v>VNThừa Thiên-Huế</v>
      </c>
    </row>
    <row r="6010" spans="1:3">
      <c r="A6010" t="s">
        <v>15855</v>
      </c>
      <c r="B6010" t="s">
        <v>15856</v>
      </c>
      <c r="C6010" t="str">
        <f t="shared" si="93"/>
        <v>VNQuảng Nam</v>
      </c>
    </row>
    <row r="6011" spans="1:3">
      <c r="A6011" t="s">
        <v>15857</v>
      </c>
      <c r="B6011" t="s">
        <v>15858</v>
      </c>
      <c r="C6011" t="str">
        <f t="shared" si="93"/>
        <v>VNKon Tum</v>
      </c>
    </row>
    <row r="6012" spans="1:3">
      <c r="A6012" t="s">
        <v>15859</v>
      </c>
      <c r="B6012" t="s">
        <v>15860</v>
      </c>
      <c r="C6012" t="str">
        <f t="shared" si="93"/>
        <v>VNQuảng Ngãi</v>
      </c>
    </row>
    <row r="6013" spans="1:3">
      <c r="A6013" t="s">
        <v>15861</v>
      </c>
      <c r="B6013" t="s">
        <v>15862</v>
      </c>
      <c r="C6013" t="str">
        <f t="shared" si="93"/>
        <v>VNGia Lai</v>
      </c>
    </row>
    <row r="6014" spans="1:3">
      <c r="A6014" t="s">
        <v>15863</v>
      </c>
      <c r="B6014" t="s">
        <v>15864</v>
      </c>
      <c r="C6014" t="str">
        <f t="shared" si="93"/>
        <v>VNBình Định</v>
      </c>
    </row>
    <row r="6015" spans="1:3">
      <c r="A6015" t="s">
        <v>15865</v>
      </c>
      <c r="B6015" t="s">
        <v>15866</v>
      </c>
      <c r="C6015" t="str">
        <f t="shared" si="93"/>
        <v>VNPhú Yên</v>
      </c>
    </row>
    <row r="6016" spans="1:3">
      <c r="A6016" t="s">
        <v>15867</v>
      </c>
      <c r="B6016" t="s">
        <v>15868</v>
      </c>
      <c r="C6016" t="str">
        <f t="shared" si="93"/>
        <v>VNĐắk Lắk</v>
      </c>
    </row>
    <row r="6017" spans="1:3">
      <c r="A6017" t="s">
        <v>15869</v>
      </c>
      <c r="B6017" t="s">
        <v>15870</v>
      </c>
      <c r="C6017" t="str">
        <f t="shared" si="93"/>
        <v>VNKhánh Hòa</v>
      </c>
    </row>
    <row r="6018" spans="1:3">
      <c r="A6018" t="s">
        <v>15871</v>
      </c>
      <c r="B6018" t="s">
        <v>15872</v>
      </c>
      <c r="C6018" t="str">
        <f t="shared" si="93"/>
        <v>VNLâm Đồng</v>
      </c>
    </row>
    <row r="6019" spans="1:3">
      <c r="A6019" t="s">
        <v>15873</v>
      </c>
      <c r="B6019" t="s">
        <v>15874</v>
      </c>
      <c r="C6019" t="str">
        <f t="shared" ref="C6019:C6082" si="94">LEFT(A6019,2)&amp;B6019</f>
        <v>VNNinh Thuận</v>
      </c>
    </row>
    <row r="6020" spans="1:3">
      <c r="A6020" t="s">
        <v>15875</v>
      </c>
      <c r="B6020" t="s">
        <v>15876</v>
      </c>
      <c r="C6020" t="str">
        <f t="shared" si="94"/>
        <v>VNTây Ninh</v>
      </c>
    </row>
    <row r="6021" spans="1:3">
      <c r="A6021" t="s">
        <v>15877</v>
      </c>
      <c r="B6021" t="s">
        <v>15878</v>
      </c>
      <c r="C6021" t="str">
        <f t="shared" si="94"/>
        <v>VNĐồng Nai</v>
      </c>
    </row>
    <row r="6022" spans="1:3">
      <c r="A6022" t="s">
        <v>15879</v>
      </c>
      <c r="B6022" t="s">
        <v>15880</v>
      </c>
      <c r="C6022" t="str">
        <f t="shared" si="94"/>
        <v>VNBình Thuận</v>
      </c>
    </row>
    <row r="6023" spans="1:3">
      <c r="A6023" t="s">
        <v>15881</v>
      </c>
      <c r="B6023" t="s">
        <v>15882</v>
      </c>
      <c r="C6023" t="str">
        <f t="shared" si="94"/>
        <v>VNLong An</v>
      </c>
    </row>
    <row r="6024" spans="1:3">
      <c r="A6024" t="s">
        <v>15883</v>
      </c>
      <c r="B6024" t="s">
        <v>15884</v>
      </c>
      <c r="C6024" t="str">
        <f t="shared" si="94"/>
        <v>VNBà Rịa - Vũng Tàu</v>
      </c>
    </row>
    <row r="6025" spans="1:3">
      <c r="A6025" t="s">
        <v>15885</v>
      </c>
      <c r="B6025" t="s">
        <v>15886</v>
      </c>
      <c r="C6025" t="str">
        <f t="shared" si="94"/>
        <v>VNAn Giang</v>
      </c>
    </row>
    <row r="6026" spans="1:3">
      <c r="A6026" t="s">
        <v>15887</v>
      </c>
      <c r="B6026" t="s">
        <v>15888</v>
      </c>
      <c r="C6026" t="str">
        <f t="shared" si="94"/>
        <v>VNĐồng Tháp</v>
      </c>
    </row>
    <row r="6027" spans="1:3">
      <c r="A6027" t="s">
        <v>15889</v>
      </c>
      <c r="B6027" t="s">
        <v>15890</v>
      </c>
      <c r="C6027" t="str">
        <f t="shared" si="94"/>
        <v>VNTiền Giang</v>
      </c>
    </row>
    <row r="6028" spans="1:3">
      <c r="A6028" t="s">
        <v>15891</v>
      </c>
      <c r="B6028" t="s">
        <v>15892</v>
      </c>
      <c r="C6028" t="str">
        <f t="shared" si="94"/>
        <v>VNKiến Giang</v>
      </c>
    </row>
    <row r="6029" spans="1:3">
      <c r="A6029" t="s">
        <v>15893</v>
      </c>
      <c r="B6029" t="s">
        <v>15894</v>
      </c>
      <c r="C6029" t="str">
        <f t="shared" si="94"/>
        <v>VNVĩnh Long</v>
      </c>
    </row>
    <row r="6030" spans="1:3">
      <c r="A6030" t="s">
        <v>15895</v>
      </c>
      <c r="B6030" t="s">
        <v>15896</v>
      </c>
      <c r="C6030" t="str">
        <f t="shared" si="94"/>
        <v>VNBến Tre</v>
      </c>
    </row>
    <row r="6031" spans="1:3">
      <c r="A6031" t="s">
        <v>15897</v>
      </c>
      <c r="B6031" t="s">
        <v>15898</v>
      </c>
      <c r="C6031" t="str">
        <f t="shared" si="94"/>
        <v>VNTrà Vinh</v>
      </c>
    </row>
    <row r="6032" spans="1:3">
      <c r="A6032" t="s">
        <v>15899</v>
      </c>
      <c r="B6032" t="s">
        <v>15900</v>
      </c>
      <c r="C6032" t="str">
        <f t="shared" si="94"/>
        <v>VNSóc Trăng</v>
      </c>
    </row>
    <row r="6033" spans="1:3">
      <c r="A6033" t="s">
        <v>15901</v>
      </c>
      <c r="B6033" t="s">
        <v>15902</v>
      </c>
      <c r="C6033" t="str">
        <f t="shared" si="94"/>
        <v>VNBắc Kạn</v>
      </c>
    </row>
    <row r="6034" spans="1:3">
      <c r="A6034" t="s">
        <v>15903</v>
      </c>
      <c r="B6034" t="s">
        <v>15904</v>
      </c>
      <c r="C6034" t="str">
        <f t="shared" si="94"/>
        <v>VNBắc Giang</v>
      </c>
    </row>
    <row r="6035" spans="1:3">
      <c r="A6035" t="s">
        <v>15905</v>
      </c>
      <c r="B6035" t="s">
        <v>15906</v>
      </c>
      <c r="C6035" t="str">
        <f t="shared" si="94"/>
        <v>VNBạc Liêu</v>
      </c>
    </row>
    <row r="6036" spans="1:3">
      <c r="A6036" t="s">
        <v>15907</v>
      </c>
      <c r="B6036" t="s">
        <v>15908</v>
      </c>
      <c r="C6036" t="str">
        <f t="shared" si="94"/>
        <v>VNBắc Ninh</v>
      </c>
    </row>
    <row r="6037" spans="1:3">
      <c r="A6037" t="s">
        <v>15909</v>
      </c>
      <c r="B6037" t="s">
        <v>15910</v>
      </c>
      <c r="C6037" t="str">
        <f t="shared" si="94"/>
        <v>VNBình Dương</v>
      </c>
    </row>
    <row r="6038" spans="1:3">
      <c r="A6038" t="s">
        <v>15911</v>
      </c>
      <c r="B6038" t="s">
        <v>15912</v>
      </c>
      <c r="C6038" t="str">
        <f t="shared" si="94"/>
        <v>VNBình Phước</v>
      </c>
    </row>
    <row r="6039" spans="1:3">
      <c r="A6039" t="s">
        <v>15913</v>
      </c>
      <c r="B6039" t="s">
        <v>15914</v>
      </c>
      <c r="C6039" t="str">
        <f t="shared" si="94"/>
        <v>VNCà Mau</v>
      </c>
    </row>
    <row r="6040" spans="1:3">
      <c r="A6040" t="s">
        <v>15915</v>
      </c>
      <c r="B6040" t="s">
        <v>15916</v>
      </c>
      <c r="C6040" t="str">
        <f t="shared" si="94"/>
        <v>VNHải Dương</v>
      </c>
    </row>
    <row r="6041" spans="1:3">
      <c r="A6041" t="s">
        <v>15917</v>
      </c>
      <c r="B6041" t="s">
        <v>15918</v>
      </c>
      <c r="C6041" t="str">
        <f t="shared" si="94"/>
        <v>VNHà Nam</v>
      </c>
    </row>
    <row r="6042" spans="1:3">
      <c r="A6042" t="s">
        <v>15919</v>
      </c>
      <c r="B6042" t="s">
        <v>15920</v>
      </c>
      <c r="C6042" t="str">
        <f t="shared" si="94"/>
        <v>VNHưng Yên</v>
      </c>
    </row>
    <row r="6043" spans="1:3">
      <c r="A6043" t="s">
        <v>15921</v>
      </c>
      <c r="B6043" t="s">
        <v>15922</v>
      </c>
      <c r="C6043" t="str">
        <f t="shared" si="94"/>
        <v>VNNam Định</v>
      </c>
    </row>
    <row r="6044" spans="1:3">
      <c r="A6044" t="s">
        <v>15923</v>
      </c>
      <c r="B6044" t="s">
        <v>15924</v>
      </c>
      <c r="C6044" t="str">
        <f t="shared" si="94"/>
        <v>VNPhú Thọ</v>
      </c>
    </row>
    <row r="6045" spans="1:3">
      <c r="A6045" t="s">
        <v>15925</v>
      </c>
      <c r="B6045" t="s">
        <v>1925</v>
      </c>
      <c r="C6045" t="str">
        <f t="shared" si="94"/>
        <v>VNThái Nguyên</v>
      </c>
    </row>
    <row r="6046" spans="1:3">
      <c r="A6046" t="s">
        <v>15926</v>
      </c>
      <c r="B6046" t="s">
        <v>15927</v>
      </c>
      <c r="C6046" t="str">
        <f t="shared" si="94"/>
        <v>VNVĩnh Phúc</v>
      </c>
    </row>
    <row r="6047" spans="1:3">
      <c r="A6047" t="s">
        <v>15928</v>
      </c>
      <c r="B6047" t="s">
        <v>15929</v>
      </c>
      <c r="C6047" t="str">
        <f t="shared" si="94"/>
        <v>VNĐiện Biên</v>
      </c>
    </row>
    <row r="6048" spans="1:3">
      <c r="A6048" t="s">
        <v>15930</v>
      </c>
      <c r="B6048" t="s">
        <v>15931</v>
      </c>
      <c r="C6048" t="str">
        <f t="shared" si="94"/>
        <v>VNĐắk Nông</v>
      </c>
    </row>
    <row r="6049" spans="1:3">
      <c r="A6049" t="s">
        <v>15932</v>
      </c>
      <c r="B6049" t="s">
        <v>15933</v>
      </c>
      <c r="C6049" t="str">
        <f t="shared" si="94"/>
        <v>VNHậu Giang</v>
      </c>
    </row>
    <row r="6050" spans="1:3">
      <c r="A6050" t="s">
        <v>15934</v>
      </c>
      <c r="B6050" t="s">
        <v>15935</v>
      </c>
      <c r="C6050" t="str">
        <f t="shared" si="94"/>
        <v>VNCan Tho</v>
      </c>
    </row>
    <row r="6051" spans="1:3">
      <c r="A6051" t="s">
        <v>15936</v>
      </c>
      <c r="B6051" t="s">
        <v>15937</v>
      </c>
      <c r="C6051" t="str">
        <f t="shared" si="94"/>
        <v>VNDa Nang</v>
      </c>
    </row>
    <row r="6052" spans="1:3">
      <c r="A6052" t="s">
        <v>15938</v>
      </c>
      <c r="B6052" t="s">
        <v>1804</v>
      </c>
      <c r="C6052" t="str">
        <f t="shared" si="94"/>
        <v>VNHa Noi</v>
      </c>
    </row>
    <row r="6053" spans="1:3">
      <c r="A6053" t="s">
        <v>15939</v>
      </c>
      <c r="B6053" t="s">
        <v>1878</v>
      </c>
      <c r="C6053" t="str">
        <f t="shared" si="94"/>
        <v>VNHai Phong</v>
      </c>
    </row>
    <row r="6054" spans="1:3">
      <c r="A6054" t="s">
        <v>15940</v>
      </c>
      <c r="B6054" t="s">
        <v>15941</v>
      </c>
      <c r="C6054" t="str">
        <f t="shared" si="94"/>
        <v>VNHo Chi Minh</v>
      </c>
    </row>
    <row r="6055" spans="1:3">
      <c r="A6055" t="s">
        <v>15942</v>
      </c>
      <c r="B6055" t="s">
        <v>15943</v>
      </c>
      <c r="C6055" t="str">
        <f t="shared" si="94"/>
        <v>VUMalampa</v>
      </c>
    </row>
    <row r="6056" spans="1:3">
      <c r="A6056" t="s">
        <v>15942</v>
      </c>
      <c r="B6056" t="s">
        <v>15943</v>
      </c>
      <c r="C6056" t="str">
        <f t="shared" si="94"/>
        <v>VUMalampa</v>
      </c>
    </row>
    <row r="6057" spans="1:3">
      <c r="A6057" t="s">
        <v>15944</v>
      </c>
      <c r="B6057" t="s">
        <v>15945</v>
      </c>
      <c r="C6057" t="str">
        <f t="shared" si="94"/>
        <v>VUPénama</v>
      </c>
    </row>
    <row r="6058" spans="1:3">
      <c r="A6058" t="s">
        <v>15944</v>
      </c>
      <c r="B6058" t="s">
        <v>15945</v>
      </c>
      <c r="C6058" t="str">
        <f t="shared" si="94"/>
        <v>VUPénama</v>
      </c>
    </row>
    <row r="6059" spans="1:3">
      <c r="A6059" t="s">
        <v>15946</v>
      </c>
      <c r="B6059" t="s">
        <v>15947</v>
      </c>
      <c r="C6059" t="str">
        <f t="shared" si="94"/>
        <v>VUSanma</v>
      </c>
    </row>
    <row r="6060" spans="1:3">
      <c r="A6060" t="s">
        <v>15946</v>
      </c>
      <c r="B6060" t="s">
        <v>15947</v>
      </c>
      <c r="C6060" t="str">
        <f t="shared" si="94"/>
        <v>VUSanma</v>
      </c>
    </row>
    <row r="6061" spans="1:3">
      <c r="A6061" t="s">
        <v>15948</v>
      </c>
      <c r="B6061" t="s">
        <v>15949</v>
      </c>
      <c r="C6061" t="str">
        <f t="shared" si="94"/>
        <v>VUShéfa</v>
      </c>
    </row>
    <row r="6062" spans="1:3">
      <c r="A6062" t="s">
        <v>15948</v>
      </c>
      <c r="B6062" t="s">
        <v>15949</v>
      </c>
      <c r="C6062" t="str">
        <f t="shared" si="94"/>
        <v>VUShéfa</v>
      </c>
    </row>
    <row r="6063" spans="1:3">
      <c r="A6063" t="s">
        <v>15950</v>
      </c>
      <c r="B6063" t="s">
        <v>15951</v>
      </c>
      <c r="C6063" t="str">
        <f t="shared" si="94"/>
        <v>VUTaféa</v>
      </c>
    </row>
    <row r="6064" spans="1:3">
      <c r="A6064" t="s">
        <v>15950</v>
      </c>
      <c r="B6064" t="s">
        <v>15951</v>
      </c>
      <c r="C6064" t="str">
        <f t="shared" si="94"/>
        <v>VUTaféa</v>
      </c>
    </row>
    <row r="6065" spans="1:3">
      <c r="A6065" t="s">
        <v>15952</v>
      </c>
      <c r="B6065" t="s">
        <v>15953</v>
      </c>
      <c r="C6065" t="str">
        <f t="shared" si="94"/>
        <v>VUTorba</v>
      </c>
    </row>
    <row r="6066" spans="1:3">
      <c r="A6066" t="s">
        <v>15952</v>
      </c>
      <c r="B6066" t="s">
        <v>15953</v>
      </c>
      <c r="C6066" t="str">
        <f t="shared" si="94"/>
        <v>VUTorba</v>
      </c>
    </row>
    <row r="6067" spans="1:3">
      <c r="A6067" t="s">
        <v>15954</v>
      </c>
      <c r="B6067" t="s">
        <v>15955</v>
      </c>
      <c r="C6067" t="str">
        <f t="shared" si="94"/>
        <v>WFAlo</v>
      </c>
    </row>
    <row r="6068" spans="1:3">
      <c r="A6068" t="s">
        <v>15956</v>
      </c>
      <c r="B6068" t="s">
        <v>15957</v>
      </c>
      <c r="C6068" t="str">
        <f t="shared" si="94"/>
        <v>WFSigave</v>
      </c>
    </row>
    <row r="6069" spans="1:3">
      <c r="A6069" t="s">
        <v>15958</v>
      </c>
      <c r="B6069" t="s">
        <v>15959</v>
      </c>
      <c r="C6069" t="str">
        <f t="shared" si="94"/>
        <v>WFUvea</v>
      </c>
    </row>
    <row r="6070" spans="1:3">
      <c r="A6070" t="s">
        <v>15960</v>
      </c>
      <c r="B6070" t="s">
        <v>15961</v>
      </c>
      <c r="C6070" t="str">
        <f t="shared" si="94"/>
        <v>WSA'ana</v>
      </c>
    </row>
    <row r="6071" spans="1:3">
      <c r="A6071" t="s">
        <v>15960</v>
      </c>
      <c r="B6071" t="s">
        <v>15961</v>
      </c>
      <c r="C6071" t="str">
        <f t="shared" si="94"/>
        <v>WSA'ana</v>
      </c>
    </row>
    <row r="6072" spans="1:3">
      <c r="A6072" t="s">
        <v>15962</v>
      </c>
      <c r="B6072" t="s">
        <v>15963</v>
      </c>
      <c r="C6072" t="str">
        <f t="shared" si="94"/>
        <v>WSAiga-i-le-Tai</v>
      </c>
    </row>
    <row r="6073" spans="1:3">
      <c r="A6073" t="s">
        <v>15962</v>
      </c>
      <c r="B6073" t="s">
        <v>15963</v>
      </c>
      <c r="C6073" t="str">
        <f t="shared" si="94"/>
        <v>WSAiga-i-le-Tai</v>
      </c>
    </row>
    <row r="6074" spans="1:3">
      <c r="A6074" t="s">
        <v>15964</v>
      </c>
      <c r="B6074" t="s">
        <v>15965</v>
      </c>
      <c r="C6074" t="str">
        <f t="shared" si="94"/>
        <v>WSAtua</v>
      </c>
    </row>
    <row r="6075" spans="1:3">
      <c r="A6075" t="s">
        <v>15964</v>
      </c>
      <c r="B6075" t="s">
        <v>15965</v>
      </c>
      <c r="C6075" t="str">
        <f t="shared" si="94"/>
        <v>WSAtua</v>
      </c>
    </row>
    <row r="6076" spans="1:3">
      <c r="A6076" t="s">
        <v>15966</v>
      </c>
      <c r="B6076" t="s">
        <v>15967</v>
      </c>
      <c r="C6076" t="str">
        <f t="shared" si="94"/>
        <v>WSFa'asaleleaga</v>
      </c>
    </row>
    <row r="6077" spans="1:3">
      <c r="A6077" t="s">
        <v>15966</v>
      </c>
      <c r="B6077" t="s">
        <v>15967</v>
      </c>
      <c r="C6077" t="str">
        <f t="shared" si="94"/>
        <v>WSFa'asaleleaga</v>
      </c>
    </row>
    <row r="6078" spans="1:3">
      <c r="A6078" t="s">
        <v>15968</v>
      </c>
      <c r="B6078" t="s">
        <v>15969</v>
      </c>
      <c r="C6078" t="str">
        <f t="shared" si="94"/>
        <v>WSGaga'emauga</v>
      </c>
    </row>
    <row r="6079" spans="1:3">
      <c r="A6079" t="s">
        <v>15968</v>
      </c>
      <c r="B6079" t="s">
        <v>15969</v>
      </c>
      <c r="C6079" t="str">
        <f t="shared" si="94"/>
        <v>WSGaga'emauga</v>
      </c>
    </row>
    <row r="6080" spans="1:3">
      <c r="A6080" t="s">
        <v>15970</v>
      </c>
      <c r="B6080" t="s">
        <v>15971</v>
      </c>
      <c r="C6080" t="str">
        <f t="shared" si="94"/>
        <v>WSGagaifomauga</v>
      </c>
    </row>
    <row r="6081" spans="1:3">
      <c r="A6081" t="s">
        <v>15970</v>
      </c>
      <c r="B6081" t="s">
        <v>15971</v>
      </c>
      <c r="C6081" t="str">
        <f t="shared" si="94"/>
        <v>WSGagaifomauga</v>
      </c>
    </row>
    <row r="6082" spans="1:3">
      <c r="A6082" t="s">
        <v>15972</v>
      </c>
      <c r="B6082" t="s">
        <v>15973</v>
      </c>
      <c r="C6082" t="str">
        <f t="shared" si="94"/>
        <v>WSPalauli</v>
      </c>
    </row>
    <row r="6083" spans="1:3">
      <c r="A6083" t="s">
        <v>15972</v>
      </c>
      <c r="B6083" t="s">
        <v>15973</v>
      </c>
      <c r="C6083" t="str">
        <f t="shared" ref="C6083:C6146" si="95">LEFT(A6083,2)&amp;B6083</f>
        <v>WSPalauli</v>
      </c>
    </row>
    <row r="6084" spans="1:3">
      <c r="A6084" t="s">
        <v>15974</v>
      </c>
      <c r="B6084" t="s">
        <v>15975</v>
      </c>
      <c r="C6084" t="str">
        <f t="shared" si="95"/>
        <v>WSSatupa'itea</v>
      </c>
    </row>
    <row r="6085" spans="1:3">
      <c r="A6085" t="s">
        <v>15974</v>
      </c>
      <c r="B6085" t="s">
        <v>15975</v>
      </c>
      <c r="C6085" t="str">
        <f t="shared" si="95"/>
        <v>WSSatupa'itea</v>
      </c>
    </row>
    <row r="6086" spans="1:3">
      <c r="A6086" t="s">
        <v>15976</v>
      </c>
      <c r="B6086" t="s">
        <v>15977</v>
      </c>
      <c r="C6086" t="str">
        <f t="shared" si="95"/>
        <v>WSTuamasaga</v>
      </c>
    </row>
    <row r="6087" spans="1:3">
      <c r="A6087" t="s">
        <v>15976</v>
      </c>
      <c r="B6087" t="s">
        <v>15977</v>
      </c>
      <c r="C6087" t="str">
        <f t="shared" si="95"/>
        <v>WSTuamasaga</v>
      </c>
    </row>
    <row r="6088" spans="1:3">
      <c r="A6088" t="s">
        <v>15978</v>
      </c>
      <c r="B6088" t="s">
        <v>15979</v>
      </c>
      <c r="C6088" t="str">
        <f t="shared" si="95"/>
        <v>WSVa'a-o-Fonoti</v>
      </c>
    </row>
    <row r="6089" spans="1:3">
      <c r="A6089" t="s">
        <v>15978</v>
      </c>
      <c r="B6089" t="s">
        <v>15979</v>
      </c>
      <c r="C6089" t="str">
        <f t="shared" si="95"/>
        <v>WSVa'a-o-Fonoti</v>
      </c>
    </row>
    <row r="6090" spans="1:3">
      <c r="A6090" t="s">
        <v>15980</v>
      </c>
      <c r="B6090" t="s">
        <v>15981</v>
      </c>
      <c r="C6090" t="str">
        <f t="shared" si="95"/>
        <v>WSVaisigano</v>
      </c>
    </row>
    <row r="6091" spans="1:3">
      <c r="A6091" t="s">
        <v>15980</v>
      </c>
      <c r="B6091" t="s">
        <v>15981</v>
      </c>
      <c r="C6091" t="str">
        <f t="shared" si="95"/>
        <v>WSVaisigano</v>
      </c>
    </row>
    <row r="6092" spans="1:3">
      <c r="A6092" t="s">
        <v>15982</v>
      </c>
      <c r="B6092" t="s">
        <v>15983</v>
      </c>
      <c r="C6092" t="str">
        <f t="shared" si="95"/>
        <v>YEAmānat al ‘Āşimah [city]</v>
      </c>
    </row>
    <row r="6093" spans="1:3">
      <c r="A6093" t="s">
        <v>15984</v>
      </c>
      <c r="B6093" t="s">
        <v>15985</v>
      </c>
      <c r="C6093" t="str">
        <f t="shared" si="95"/>
        <v>YEAbyan</v>
      </c>
    </row>
    <row r="6094" spans="1:3">
      <c r="A6094" t="s">
        <v>15986</v>
      </c>
      <c r="B6094" t="s">
        <v>15987</v>
      </c>
      <c r="C6094" t="str">
        <f t="shared" si="95"/>
        <v>YE‘Adan</v>
      </c>
    </row>
    <row r="6095" spans="1:3">
      <c r="A6095" t="s">
        <v>15988</v>
      </c>
      <c r="B6095" t="s">
        <v>15989</v>
      </c>
      <c r="C6095" t="str">
        <f t="shared" si="95"/>
        <v>YE‘Amrān</v>
      </c>
    </row>
    <row r="6096" spans="1:3">
      <c r="A6096" t="s">
        <v>15990</v>
      </c>
      <c r="B6096" t="s">
        <v>15991</v>
      </c>
      <c r="C6096" t="str">
        <f t="shared" si="95"/>
        <v>YEAl Bayḑā’</v>
      </c>
    </row>
    <row r="6097" spans="1:3">
      <c r="A6097" t="s">
        <v>15992</v>
      </c>
      <c r="B6097" t="s">
        <v>15993</v>
      </c>
      <c r="C6097" t="str">
        <f t="shared" si="95"/>
        <v>YEAḑ Ḑāli‘</v>
      </c>
    </row>
    <row r="6098" spans="1:3">
      <c r="A6098" t="s">
        <v>15994</v>
      </c>
      <c r="B6098" t="s">
        <v>15995</v>
      </c>
      <c r="C6098" t="str">
        <f t="shared" si="95"/>
        <v>YEDhamār</v>
      </c>
    </row>
    <row r="6099" spans="1:3">
      <c r="A6099" t="s">
        <v>15996</v>
      </c>
      <c r="B6099" t="s">
        <v>15997</v>
      </c>
      <c r="C6099" t="str">
        <f t="shared" si="95"/>
        <v>YEḨaḑramawt</v>
      </c>
    </row>
    <row r="6100" spans="1:3">
      <c r="A6100" t="s">
        <v>15998</v>
      </c>
      <c r="B6100" t="s">
        <v>15999</v>
      </c>
      <c r="C6100" t="str">
        <f t="shared" si="95"/>
        <v>YEḨajjah</v>
      </c>
    </row>
    <row r="6101" spans="1:3">
      <c r="A6101" t="s">
        <v>16000</v>
      </c>
      <c r="B6101" t="s">
        <v>16001</v>
      </c>
      <c r="C6101" t="str">
        <f t="shared" si="95"/>
        <v>YEAl Ḩudaydah</v>
      </c>
    </row>
    <row r="6102" spans="1:3">
      <c r="A6102" t="s">
        <v>16002</v>
      </c>
      <c r="B6102" t="s">
        <v>16003</v>
      </c>
      <c r="C6102" t="str">
        <f t="shared" si="95"/>
        <v>YEIbb</v>
      </c>
    </row>
    <row r="6103" spans="1:3">
      <c r="A6103" t="s">
        <v>16004</v>
      </c>
      <c r="B6103" t="s">
        <v>13786</v>
      </c>
      <c r="C6103" t="str">
        <f t="shared" si="95"/>
        <v>YEAl Jawf</v>
      </c>
    </row>
    <row r="6104" spans="1:3">
      <c r="A6104" t="s">
        <v>16005</v>
      </c>
      <c r="B6104" t="s">
        <v>16006</v>
      </c>
      <c r="C6104" t="str">
        <f t="shared" si="95"/>
        <v>YELaḩij</v>
      </c>
    </row>
    <row r="6105" spans="1:3">
      <c r="A6105" t="s">
        <v>16007</v>
      </c>
      <c r="B6105" t="s">
        <v>16008</v>
      </c>
      <c r="C6105" t="str">
        <f t="shared" si="95"/>
        <v>YEMa’rib</v>
      </c>
    </row>
    <row r="6106" spans="1:3">
      <c r="A6106" t="s">
        <v>16009</v>
      </c>
      <c r="B6106" t="s">
        <v>16010</v>
      </c>
      <c r="C6106" t="str">
        <f t="shared" si="95"/>
        <v>YEAl Mahrah</v>
      </c>
    </row>
    <row r="6107" spans="1:3">
      <c r="A6107" t="s">
        <v>16011</v>
      </c>
      <c r="B6107" t="s">
        <v>16012</v>
      </c>
      <c r="C6107" t="str">
        <f t="shared" si="95"/>
        <v>YEAl Maḩwīt</v>
      </c>
    </row>
    <row r="6108" spans="1:3">
      <c r="A6108" t="s">
        <v>16013</v>
      </c>
      <c r="B6108" t="s">
        <v>16014</v>
      </c>
      <c r="C6108" t="str">
        <f t="shared" si="95"/>
        <v>YERaymah</v>
      </c>
    </row>
    <row r="6109" spans="1:3">
      <c r="A6109" t="s">
        <v>16015</v>
      </c>
      <c r="B6109" t="s">
        <v>16016</v>
      </c>
      <c r="C6109" t="str">
        <f t="shared" si="95"/>
        <v>YEŞāʻdah</v>
      </c>
    </row>
    <row r="6110" spans="1:3">
      <c r="A6110" t="s">
        <v>16017</v>
      </c>
      <c r="B6110" t="s">
        <v>16018</v>
      </c>
      <c r="C6110" t="str">
        <f t="shared" si="95"/>
        <v>YEShabwah</v>
      </c>
    </row>
    <row r="6111" spans="1:3">
      <c r="A6111" t="s">
        <v>16019</v>
      </c>
      <c r="B6111" t="s">
        <v>16020</v>
      </c>
      <c r="C6111" t="str">
        <f t="shared" si="95"/>
        <v>YEŞanʻā’</v>
      </c>
    </row>
    <row r="6112" spans="1:3">
      <c r="A6112" t="s">
        <v>16021</v>
      </c>
      <c r="B6112" t="s">
        <v>16022</v>
      </c>
      <c r="C6112" t="str">
        <f t="shared" si="95"/>
        <v>YEArkhabīl Suquţrá</v>
      </c>
    </row>
    <row r="6113" spans="1:3">
      <c r="A6113" t="s">
        <v>16023</v>
      </c>
      <c r="B6113" t="s">
        <v>16024</v>
      </c>
      <c r="C6113" t="str">
        <f t="shared" si="95"/>
        <v>YETāʻizz</v>
      </c>
    </row>
    <row r="6114" spans="1:3">
      <c r="A6114" t="s">
        <v>16025</v>
      </c>
      <c r="B6114" t="s">
        <v>16026</v>
      </c>
      <c r="C6114" t="str">
        <f t="shared" si="95"/>
        <v>ZAOos-Kaap</v>
      </c>
    </row>
    <row r="6115" spans="1:3">
      <c r="A6115" t="s">
        <v>16025</v>
      </c>
      <c r="B6115" t="s">
        <v>16027</v>
      </c>
      <c r="C6115" t="str">
        <f t="shared" si="95"/>
        <v>ZAEastern Cape</v>
      </c>
    </row>
    <row r="6116" spans="1:3">
      <c r="A6116" t="s">
        <v>16025</v>
      </c>
      <c r="B6116" t="s">
        <v>16028</v>
      </c>
      <c r="C6116" t="str">
        <f t="shared" si="95"/>
        <v>ZAiPumalanga-Kapa</v>
      </c>
    </row>
    <row r="6117" spans="1:3">
      <c r="A6117" t="s">
        <v>16025</v>
      </c>
      <c r="B6117" t="s">
        <v>16029</v>
      </c>
      <c r="C6117" t="str">
        <f t="shared" si="95"/>
        <v>ZAKapa Bohlabela</v>
      </c>
    </row>
    <row r="6118" spans="1:3">
      <c r="A6118" t="s">
        <v>16025</v>
      </c>
      <c r="B6118" t="s">
        <v>16030</v>
      </c>
      <c r="C6118" t="str">
        <f t="shared" si="95"/>
        <v>ZAKapa Botjhabela</v>
      </c>
    </row>
    <row r="6119" spans="1:3">
      <c r="A6119" t="s">
        <v>16025</v>
      </c>
      <c r="B6119" t="s">
        <v>16031</v>
      </c>
      <c r="C6119" t="str">
        <f t="shared" si="95"/>
        <v>ZAKapa Botlhaba</v>
      </c>
    </row>
    <row r="6120" spans="1:3">
      <c r="A6120" t="s">
        <v>16025</v>
      </c>
      <c r="B6120" t="s">
        <v>16032</v>
      </c>
      <c r="C6120" t="str">
        <f t="shared" si="95"/>
        <v>ZAKapa-Vuxa</v>
      </c>
    </row>
    <row r="6121" spans="1:3">
      <c r="A6121" t="s">
        <v>16025</v>
      </c>
      <c r="B6121" t="s">
        <v>16033</v>
      </c>
      <c r="C6121" t="str">
        <f t="shared" si="95"/>
        <v>ZAKapa Vhubvaḓuvha</v>
      </c>
    </row>
    <row r="6122" spans="1:3">
      <c r="A6122" t="s">
        <v>16025</v>
      </c>
      <c r="B6122" t="s">
        <v>16034</v>
      </c>
      <c r="C6122" t="str">
        <f t="shared" si="95"/>
        <v>ZAMpuma-Koloni</v>
      </c>
    </row>
    <row r="6123" spans="1:3">
      <c r="A6123" t="s">
        <v>16025</v>
      </c>
      <c r="B6123" t="s">
        <v>16035</v>
      </c>
      <c r="C6123" t="str">
        <f t="shared" si="95"/>
        <v>ZAMpumalanga-Kapa</v>
      </c>
    </row>
    <row r="6124" spans="1:3">
      <c r="A6124" t="s">
        <v>16036</v>
      </c>
      <c r="B6124" t="s">
        <v>16037</v>
      </c>
      <c r="C6124" t="str">
        <f t="shared" si="95"/>
        <v>ZAVrystaat</v>
      </c>
    </row>
    <row r="6125" spans="1:3">
      <c r="A6125" t="s">
        <v>16036</v>
      </c>
      <c r="B6125" t="s">
        <v>16038</v>
      </c>
      <c r="C6125" t="str">
        <f t="shared" si="95"/>
        <v>ZAFree State</v>
      </c>
    </row>
    <row r="6126" spans="1:3">
      <c r="A6126" t="s">
        <v>16036</v>
      </c>
      <c r="B6126" t="s">
        <v>16039</v>
      </c>
      <c r="C6126" t="str">
        <f t="shared" si="95"/>
        <v>ZAiFreyistata</v>
      </c>
    </row>
    <row r="6127" spans="1:3">
      <c r="A6127" t="s">
        <v>16036</v>
      </c>
      <c r="B6127" t="s">
        <v>16040</v>
      </c>
      <c r="C6127" t="str">
        <f t="shared" si="95"/>
        <v>ZAFreistata</v>
      </c>
    </row>
    <row r="6128" spans="1:3">
      <c r="A6128" t="s">
        <v>16036</v>
      </c>
      <c r="B6128" t="s">
        <v>16040</v>
      </c>
      <c r="C6128" t="str">
        <f t="shared" si="95"/>
        <v>ZAFreistata</v>
      </c>
    </row>
    <row r="6129" spans="1:3">
      <c r="A6129" t="s">
        <v>16036</v>
      </c>
      <c r="B6129" t="s">
        <v>16041</v>
      </c>
      <c r="C6129" t="str">
        <f t="shared" si="95"/>
        <v>ZAForeisetata</v>
      </c>
    </row>
    <row r="6130" spans="1:3">
      <c r="A6130" t="s">
        <v>16036</v>
      </c>
      <c r="B6130" t="s">
        <v>16038</v>
      </c>
      <c r="C6130" t="str">
        <f t="shared" si="95"/>
        <v>ZAFree State</v>
      </c>
    </row>
    <row r="6131" spans="1:3">
      <c r="A6131" t="s">
        <v>16036</v>
      </c>
      <c r="B6131" t="s">
        <v>16042</v>
      </c>
      <c r="C6131" t="str">
        <f t="shared" si="95"/>
        <v>ZAFureisitata</v>
      </c>
    </row>
    <row r="6132" spans="1:3">
      <c r="A6132" t="s">
        <v>16036</v>
      </c>
      <c r="B6132" t="s">
        <v>16043</v>
      </c>
      <c r="C6132" t="str">
        <f t="shared" si="95"/>
        <v>ZAFreyistata</v>
      </c>
    </row>
    <row r="6133" spans="1:3">
      <c r="A6133" t="s">
        <v>16036</v>
      </c>
      <c r="B6133" t="s">
        <v>16044</v>
      </c>
      <c r="C6133" t="str">
        <f t="shared" si="95"/>
        <v>ZAFuleyisitata</v>
      </c>
    </row>
    <row r="6134" spans="1:3">
      <c r="A6134" t="s">
        <v>16045</v>
      </c>
      <c r="B6134" t="s">
        <v>1253</v>
      </c>
      <c r="C6134" t="str">
        <f t="shared" si="95"/>
        <v>ZAGauteng</v>
      </c>
    </row>
    <row r="6135" spans="1:3">
      <c r="A6135" t="s">
        <v>16045</v>
      </c>
      <c r="B6135" t="s">
        <v>1253</v>
      </c>
      <c r="C6135" t="str">
        <f t="shared" si="95"/>
        <v>ZAGauteng</v>
      </c>
    </row>
    <row r="6136" spans="1:3">
      <c r="A6136" t="s">
        <v>16045</v>
      </c>
      <c r="B6136" t="s">
        <v>16046</v>
      </c>
      <c r="C6136" t="str">
        <f t="shared" si="95"/>
        <v>ZAiGauteng</v>
      </c>
    </row>
    <row r="6137" spans="1:3">
      <c r="A6137" t="s">
        <v>16045</v>
      </c>
      <c r="B6137" t="s">
        <v>1253</v>
      </c>
      <c r="C6137" t="str">
        <f t="shared" si="95"/>
        <v>ZAGauteng</v>
      </c>
    </row>
    <row r="6138" spans="1:3">
      <c r="A6138" t="s">
        <v>16045</v>
      </c>
      <c r="B6138" t="s">
        <v>16047</v>
      </c>
      <c r="C6138" t="str">
        <f t="shared" si="95"/>
        <v>ZAKgauteng</v>
      </c>
    </row>
    <row r="6139" spans="1:3">
      <c r="A6139" t="s">
        <v>16045</v>
      </c>
      <c r="B6139" t="s">
        <v>1253</v>
      </c>
      <c r="C6139" t="str">
        <f t="shared" si="95"/>
        <v>ZAGauteng</v>
      </c>
    </row>
    <row r="6140" spans="1:3">
      <c r="A6140" t="s">
        <v>16045</v>
      </c>
      <c r="B6140" t="s">
        <v>1253</v>
      </c>
      <c r="C6140" t="str">
        <f t="shared" si="95"/>
        <v>ZAGauteng</v>
      </c>
    </row>
    <row r="6141" spans="1:3">
      <c r="A6141" t="s">
        <v>16045</v>
      </c>
      <c r="B6141" t="s">
        <v>1253</v>
      </c>
      <c r="C6141" t="str">
        <f t="shared" si="95"/>
        <v>ZAGauteng</v>
      </c>
    </row>
    <row r="6142" spans="1:3">
      <c r="A6142" t="s">
        <v>16045</v>
      </c>
      <c r="B6142" t="s">
        <v>1253</v>
      </c>
      <c r="C6142" t="str">
        <f t="shared" si="95"/>
        <v>ZAGauteng</v>
      </c>
    </row>
    <row r="6143" spans="1:3">
      <c r="A6143" t="s">
        <v>16045</v>
      </c>
      <c r="B6143" t="s">
        <v>16048</v>
      </c>
      <c r="C6143" t="str">
        <f t="shared" si="95"/>
        <v>ZARhawuti</v>
      </c>
    </row>
    <row r="6144" spans="1:3">
      <c r="A6144" t="s">
        <v>16045</v>
      </c>
      <c r="B6144" t="s">
        <v>1253</v>
      </c>
      <c r="C6144" t="str">
        <f t="shared" si="95"/>
        <v>ZAGauteng</v>
      </c>
    </row>
    <row r="6145" spans="1:3">
      <c r="A6145" t="s">
        <v>16049</v>
      </c>
      <c r="B6145" t="s">
        <v>16050</v>
      </c>
      <c r="C6145" t="str">
        <f t="shared" si="95"/>
        <v>ZAKwaZulu-Natal</v>
      </c>
    </row>
    <row r="6146" spans="1:3">
      <c r="A6146" t="s">
        <v>16049</v>
      </c>
      <c r="B6146" t="s">
        <v>16051</v>
      </c>
      <c r="C6146" t="str">
        <f t="shared" si="95"/>
        <v>ZAKwazulu-Natal</v>
      </c>
    </row>
    <row r="6147" spans="1:3">
      <c r="A6147" t="s">
        <v>16049</v>
      </c>
      <c r="B6147" t="s">
        <v>16052</v>
      </c>
      <c r="C6147" t="str">
        <f t="shared" ref="C6147:C6210" si="96">LEFT(A6147,2)&amp;B6147</f>
        <v>ZAiKwaZulu-Natal</v>
      </c>
    </row>
    <row r="6148" spans="1:3">
      <c r="A6148" t="s">
        <v>16049</v>
      </c>
      <c r="B6148" t="s">
        <v>16053</v>
      </c>
      <c r="C6148" t="str">
        <f t="shared" si="96"/>
        <v>ZAGaZulu-Natala</v>
      </c>
    </row>
    <row r="6149" spans="1:3">
      <c r="A6149" t="s">
        <v>16049</v>
      </c>
      <c r="B6149" t="s">
        <v>16054</v>
      </c>
      <c r="C6149" t="str">
        <f t="shared" si="96"/>
        <v>ZAHazolo-Natala</v>
      </c>
    </row>
    <row r="6150" spans="1:3">
      <c r="A6150" t="s">
        <v>16049</v>
      </c>
      <c r="B6150" t="s">
        <v>16055</v>
      </c>
      <c r="C6150" t="str">
        <f t="shared" si="96"/>
        <v>ZAKwaZulu-Natali</v>
      </c>
    </row>
    <row r="6151" spans="1:3">
      <c r="A6151" t="s">
        <v>16049</v>
      </c>
      <c r="B6151" t="s">
        <v>16050</v>
      </c>
      <c r="C6151" t="str">
        <f t="shared" si="96"/>
        <v>ZAKwaZulu-Natal</v>
      </c>
    </row>
    <row r="6152" spans="1:3">
      <c r="A6152" t="s">
        <v>16049</v>
      </c>
      <c r="B6152" t="s">
        <v>16051</v>
      </c>
      <c r="C6152" t="str">
        <f t="shared" si="96"/>
        <v>ZAKwazulu-Natal</v>
      </c>
    </row>
    <row r="6153" spans="1:3">
      <c r="A6153" t="s">
        <v>16049</v>
      </c>
      <c r="B6153" t="s">
        <v>16056</v>
      </c>
      <c r="C6153" t="str">
        <f t="shared" si="96"/>
        <v>ZAHaZulu-Natal</v>
      </c>
    </row>
    <row r="6154" spans="1:3">
      <c r="A6154" t="s">
        <v>16049</v>
      </c>
      <c r="B6154" t="s">
        <v>16057</v>
      </c>
      <c r="C6154" t="str">
        <f t="shared" si="96"/>
        <v>ZAKwaZulu-Natala</v>
      </c>
    </row>
    <row r="6155" spans="1:3">
      <c r="A6155" t="s">
        <v>16049</v>
      </c>
      <c r="B6155" t="s">
        <v>16055</v>
      </c>
      <c r="C6155" t="str">
        <f t="shared" si="96"/>
        <v>ZAKwaZulu-Natali</v>
      </c>
    </row>
    <row r="6156" spans="1:3">
      <c r="A6156" t="s">
        <v>16058</v>
      </c>
      <c r="B6156" t="s">
        <v>16059</v>
      </c>
      <c r="C6156" t="str">
        <f t="shared" si="96"/>
        <v>ZALimpopo</v>
      </c>
    </row>
    <row r="6157" spans="1:3">
      <c r="A6157" t="s">
        <v>16058</v>
      </c>
      <c r="B6157" t="s">
        <v>16059</v>
      </c>
      <c r="C6157" t="str">
        <f t="shared" si="96"/>
        <v>ZALimpopo</v>
      </c>
    </row>
    <row r="6158" spans="1:3">
      <c r="A6158" t="s">
        <v>16058</v>
      </c>
      <c r="B6158" t="s">
        <v>16059</v>
      </c>
      <c r="C6158" t="str">
        <f t="shared" si="96"/>
        <v>ZALimpopo</v>
      </c>
    </row>
    <row r="6159" spans="1:3">
      <c r="A6159" t="s">
        <v>16058</v>
      </c>
      <c r="B6159" t="s">
        <v>16059</v>
      </c>
      <c r="C6159" t="str">
        <f t="shared" si="96"/>
        <v>ZALimpopo</v>
      </c>
    </row>
    <row r="6160" spans="1:3">
      <c r="A6160" t="s">
        <v>16058</v>
      </c>
      <c r="B6160" t="s">
        <v>16059</v>
      </c>
      <c r="C6160" t="str">
        <f t="shared" si="96"/>
        <v>ZALimpopo</v>
      </c>
    </row>
    <row r="6161" spans="1:3">
      <c r="A6161" t="s">
        <v>16058</v>
      </c>
      <c r="B6161" t="s">
        <v>16059</v>
      </c>
      <c r="C6161" t="str">
        <f t="shared" si="96"/>
        <v>ZALimpopo</v>
      </c>
    </row>
    <row r="6162" spans="1:3">
      <c r="A6162" t="s">
        <v>16058</v>
      </c>
      <c r="B6162" t="s">
        <v>16059</v>
      </c>
      <c r="C6162" t="str">
        <f t="shared" si="96"/>
        <v>ZALimpopo</v>
      </c>
    </row>
    <row r="6163" spans="1:3">
      <c r="A6163" t="s">
        <v>16058</v>
      </c>
      <c r="B6163" t="s">
        <v>16059</v>
      </c>
      <c r="C6163" t="str">
        <f t="shared" si="96"/>
        <v>ZALimpopo</v>
      </c>
    </row>
    <row r="6164" spans="1:3">
      <c r="A6164" t="s">
        <v>16058</v>
      </c>
      <c r="B6164" t="s">
        <v>16060</v>
      </c>
      <c r="C6164" t="str">
        <f t="shared" si="96"/>
        <v>ZAVhembe</v>
      </c>
    </row>
    <row r="6165" spans="1:3">
      <c r="A6165" t="s">
        <v>16058</v>
      </c>
      <c r="B6165" t="s">
        <v>16059</v>
      </c>
      <c r="C6165" t="str">
        <f t="shared" si="96"/>
        <v>ZALimpopo</v>
      </c>
    </row>
    <row r="6166" spans="1:3">
      <c r="A6166" t="s">
        <v>16058</v>
      </c>
      <c r="B6166" t="s">
        <v>16059</v>
      </c>
      <c r="C6166" t="str">
        <f t="shared" si="96"/>
        <v>ZALimpopo</v>
      </c>
    </row>
    <row r="6167" spans="1:3">
      <c r="A6167" t="s">
        <v>16061</v>
      </c>
      <c r="B6167" t="s">
        <v>16062</v>
      </c>
      <c r="C6167" t="str">
        <f t="shared" si="96"/>
        <v>ZAMpumalanga</v>
      </c>
    </row>
    <row r="6168" spans="1:3">
      <c r="A6168" t="s">
        <v>16061</v>
      </c>
      <c r="B6168" t="s">
        <v>16062</v>
      </c>
      <c r="C6168" t="str">
        <f t="shared" si="96"/>
        <v>ZAMpumalanga</v>
      </c>
    </row>
    <row r="6169" spans="1:3">
      <c r="A6169" t="s">
        <v>16061</v>
      </c>
      <c r="B6169" t="s">
        <v>16063</v>
      </c>
      <c r="C6169" t="str">
        <f t="shared" si="96"/>
        <v>ZAiMpumalanga</v>
      </c>
    </row>
    <row r="6170" spans="1:3">
      <c r="A6170" t="s">
        <v>16061</v>
      </c>
      <c r="B6170" t="s">
        <v>16062</v>
      </c>
      <c r="C6170" t="str">
        <f t="shared" si="96"/>
        <v>ZAMpumalanga</v>
      </c>
    </row>
    <row r="6171" spans="1:3">
      <c r="A6171" t="s">
        <v>16061</v>
      </c>
      <c r="B6171" t="s">
        <v>16062</v>
      </c>
      <c r="C6171" t="str">
        <f t="shared" si="96"/>
        <v>ZAMpumalanga</v>
      </c>
    </row>
    <row r="6172" spans="1:3">
      <c r="A6172" t="s">
        <v>16061</v>
      </c>
      <c r="B6172" t="s">
        <v>16062</v>
      </c>
      <c r="C6172" t="str">
        <f t="shared" si="96"/>
        <v>ZAMpumalanga</v>
      </c>
    </row>
    <row r="6173" spans="1:3">
      <c r="A6173" t="s">
        <v>16061</v>
      </c>
      <c r="B6173" t="s">
        <v>16062</v>
      </c>
      <c r="C6173" t="str">
        <f t="shared" si="96"/>
        <v>ZAMpumalanga</v>
      </c>
    </row>
    <row r="6174" spans="1:3">
      <c r="A6174" t="s">
        <v>16061</v>
      </c>
      <c r="B6174" t="s">
        <v>16062</v>
      </c>
      <c r="C6174" t="str">
        <f t="shared" si="96"/>
        <v>ZAMpumalanga</v>
      </c>
    </row>
    <row r="6175" spans="1:3">
      <c r="A6175" t="s">
        <v>16061</v>
      </c>
      <c r="B6175" t="s">
        <v>16062</v>
      </c>
      <c r="C6175" t="str">
        <f t="shared" si="96"/>
        <v>ZAMpumalanga</v>
      </c>
    </row>
    <row r="6176" spans="1:3">
      <c r="A6176" t="s">
        <v>16061</v>
      </c>
      <c r="B6176" t="s">
        <v>16062</v>
      </c>
      <c r="C6176" t="str">
        <f t="shared" si="96"/>
        <v>ZAMpumalanga</v>
      </c>
    </row>
    <row r="6177" spans="1:3">
      <c r="A6177" t="s">
        <v>16061</v>
      </c>
      <c r="B6177" t="s">
        <v>16062</v>
      </c>
      <c r="C6177" t="str">
        <f t="shared" si="96"/>
        <v>ZAMpumalanga</v>
      </c>
    </row>
    <row r="6178" spans="1:3">
      <c r="A6178" t="s">
        <v>16064</v>
      </c>
      <c r="B6178" t="s">
        <v>16065</v>
      </c>
      <c r="C6178" t="str">
        <f t="shared" si="96"/>
        <v>ZANoord-Kaap</v>
      </c>
    </row>
    <row r="6179" spans="1:3">
      <c r="A6179" t="s">
        <v>16064</v>
      </c>
      <c r="B6179" t="s">
        <v>16066</v>
      </c>
      <c r="C6179" t="str">
        <f t="shared" si="96"/>
        <v>ZANorthern Cape</v>
      </c>
    </row>
    <row r="6180" spans="1:3">
      <c r="A6180" t="s">
        <v>16064</v>
      </c>
      <c r="B6180" t="s">
        <v>16067</v>
      </c>
      <c r="C6180" t="str">
        <f t="shared" si="96"/>
        <v>ZAiTlhagwini-Kapa</v>
      </c>
    </row>
    <row r="6181" spans="1:3">
      <c r="A6181" t="s">
        <v>16064</v>
      </c>
      <c r="B6181" t="s">
        <v>16068</v>
      </c>
      <c r="C6181" t="str">
        <f t="shared" si="96"/>
        <v>ZAKapa Leboya</v>
      </c>
    </row>
    <row r="6182" spans="1:3">
      <c r="A6182" t="s">
        <v>16064</v>
      </c>
      <c r="B6182" t="s">
        <v>16068</v>
      </c>
      <c r="C6182" t="str">
        <f t="shared" si="96"/>
        <v>ZAKapa Leboya</v>
      </c>
    </row>
    <row r="6183" spans="1:3">
      <c r="A6183" t="s">
        <v>16064</v>
      </c>
      <c r="B6183" t="s">
        <v>16069</v>
      </c>
      <c r="C6183" t="str">
        <f t="shared" si="96"/>
        <v>ZAKapa Bokone</v>
      </c>
    </row>
    <row r="6184" spans="1:3">
      <c r="A6184" t="s">
        <v>16064</v>
      </c>
      <c r="B6184" t="s">
        <v>16070</v>
      </c>
      <c r="C6184" t="str">
        <f t="shared" si="96"/>
        <v>ZAKapa-N'walungu</v>
      </c>
    </row>
    <row r="6185" spans="1:3">
      <c r="A6185" t="s">
        <v>16064</v>
      </c>
      <c r="B6185" t="s">
        <v>16071</v>
      </c>
      <c r="C6185" t="str">
        <f t="shared" si="96"/>
        <v>ZAKapa Devhula</v>
      </c>
    </row>
    <row r="6186" spans="1:3">
      <c r="A6186" t="s">
        <v>16064</v>
      </c>
      <c r="B6186" t="s">
        <v>16072</v>
      </c>
      <c r="C6186" t="str">
        <f t="shared" si="96"/>
        <v>ZAMntla-Koloni</v>
      </c>
    </row>
    <row r="6187" spans="1:3">
      <c r="A6187" t="s">
        <v>16064</v>
      </c>
      <c r="B6187" t="s">
        <v>16073</v>
      </c>
      <c r="C6187" t="str">
        <f t="shared" si="96"/>
        <v>ZANyakatho-Kapa</v>
      </c>
    </row>
    <row r="6188" spans="1:3">
      <c r="A6188" t="s">
        <v>16074</v>
      </c>
      <c r="B6188" t="s">
        <v>16075</v>
      </c>
      <c r="C6188" t="str">
        <f t="shared" si="96"/>
        <v>ZANoordwes</v>
      </c>
    </row>
    <row r="6189" spans="1:3">
      <c r="A6189" t="s">
        <v>16074</v>
      </c>
      <c r="B6189" t="s">
        <v>6972</v>
      </c>
      <c r="C6189" t="str">
        <f t="shared" si="96"/>
        <v>ZANorth-West</v>
      </c>
    </row>
    <row r="6190" spans="1:3">
      <c r="A6190" t="s">
        <v>16074</v>
      </c>
      <c r="B6190" t="s">
        <v>16076</v>
      </c>
      <c r="C6190" t="str">
        <f t="shared" si="96"/>
        <v>ZAiTlhagwini-Tjhingalanga</v>
      </c>
    </row>
    <row r="6191" spans="1:3">
      <c r="A6191" t="s">
        <v>16074</v>
      </c>
      <c r="B6191" t="s">
        <v>16077</v>
      </c>
      <c r="C6191" t="str">
        <f t="shared" si="96"/>
        <v>ZALebowa Bodikela</v>
      </c>
    </row>
    <row r="6192" spans="1:3">
      <c r="A6192" t="s">
        <v>16074</v>
      </c>
      <c r="B6192" t="s">
        <v>16078</v>
      </c>
      <c r="C6192" t="str">
        <f t="shared" si="96"/>
        <v>ZALeboya (le) Bophirima</v>
      </c>
    </row>
    <row r="6193" spans="1:3">
      <c r="A6193" t="s">
        <v>16074</v>
      </c>
      <c r="B6193" t="s">
        <v>16079</v>
      </c>
      <c r="C6193" t="str">
        <f t="shared" si="96"/>
        <v>ZABokone Bophirima</v>
      </c>
    </row>
    <row r="6194" spans="1:3">
      <c r="A6194" t="s">
        <v>16074</v>
      </c>
      <c r="B6194" t="s">
        <v>16080</v>
      </c>
      <c r="C6194" t="str">
        <f t="shared" si="96"/>
        <v>ZAN'walungu-Vupeladyambu</v>
      </c>
    </row>
    <row r="6195" spans="1:3">
      <c r="A6195" t="s">
        <v>16074</v>
      </c>
      <c r="B6195" t="s">
        <v>16081</v>
      </c>
      <c r="C6195" t="str">
        <f t="shared" si="96"/>
        <v>ZAMntla-Ntshona</v>
      </c>
    </row>
    <row r="6196" spans="1:3">
      <c r="A6196" t="s">
        <v>16074</v>
      </c>
      <c r="B6196" t="s">
        <v>16082</v>
      </c>
      <c r="C6196" t="str">
        <f t="shared" si="96"/>
        <v>ZANyakatho-Ntshonalanga</v>
      </c>
    </row>
    <row r="6197" spans="1:3">
      <c r="A6197" t="s">
        <v>16083</v>
      </c>
      <c r="B6197" t="s">
        <v>16084</v>
      </c>
      <c r="C6197" t="str">
        <f t="shared" si="96"/>
        <v>ZAWes-Kaap</v>
      </c>
    </row>
    <row r="6198" spans="1:3">
      <c r="A6198" t="s">
        <v>16083</v>
      </c>
      <c r="B6198" t="s">
        <v>16085</v>
      </c>
      <c r="C6198" t="str">
        <f t="shared" si="96"/>
        <v>ZAWestern Cape</v>
      </c>
    </row>
    <row r="6199" spans="1:3">
      <c r="A6199" t="s">
        <v>16083</v>
      </c>
      <c r="B6199" t="s">
        <v>16086</v>
      </c>
      <c r="C6199" t="str">
        <f t="shared" si="96"/>
        <v>ZAiTjhingalanga-Kapa</v>
      </c>
    </row>
    <row r="6200" spans="1:3">
      <c r="A6200" t="s">
        <v>16083</v>
      </c>
      <c r="B6200" t="s">
        <v>16087</v>
      </c>
      <c r="C6200" t="str">
        <f t="shared" si="96"/>
        <v>ZAKapa Bodikela</v>
      </c>
    </row>
    <row r="6201" spans="1:3">
      <c r="A6201" t="s">
        <v>16083</v>
      </c>
      <c r="B6201" t="s">
        <v>16088</v>
      </c>
      <c r="C6201" t="str">
        <f t="shared" si="96"/>
        <v>ZAKapa Bophirimela</v>
      </c>
    </row>
    <row r="6202" spans="1:3">
      <c r="A6202" t="s">
        <v>16083</v>
      </c>
      <c r="B6202" t="s">
        <v>16089</v>
      </c>
      <c r="C6202" t="str">
        <f t="shared" si="96"/>
        <v>ZAKapa Bophirima</v>
      </c>
    </row>
    <row r="6203" spans="1:3">
      <c r="A6203" t="s">
        <v>16083</v>
      </c>
      <c r="B6203" t="s">
        <v>16090</v>
      </c>
      <c r="C6203" t="str">
        <f t="shared" si="96"/>
        <v>ZAKapa-Vupeladyambu</v>
      </c>
    </row>
    <row r="6204" spans="1:3">
      <c r="A6204" t="s">
        <v>16083</v>
      </c>
      <c r="B6204" t="s">
        <v>16091</v>
      </c>
      <c r="C6204" t="str">
        <f t="shared" si="96"/>
        <v>ZAKapa Vhukovhela</v>
      </c>
    </row>
    <row r="6205" spans="1:3">
      <c r="A6205" t="s">
        <v>16083</v>
      </c>
      <c r="B6205" t="s">
        <v>16092</v>
      </c>
      <c r="C6205" t="str">
        <f t="shared" si="96"/>
        <v>ZANtshona-Koloni</v>
      </c>
    </row>
    <row r="6206" spans="1:3">
      <c r="A6206" t="s">
        <v>16083</v>
      </c>
      <c r="B6206" t="s">
        <v>16093</v>
      </c>
      <c r="C6206" t="str">
        <f t="shared" si="96"/>
        <v>ZANtshonalanga-Kapa</v>
      </c>
    </row>
    <row r="6207" spans="1:3">
      <c r="A6207" t="s">
        <v>16094</v>
      </c>
      <c r="B6207" t="s">
        <v>8189</v>
      </c>
      <c r="C6207" t="str">
        <f t="shared" si="96"/>
        <v>ZMWestern</v>
      </c>
    </row>
    <row r="6208" spans="1:3">
      <c r="A6208" t="s">
        <v>16095</v>
      </c>
      <c r="B6208" t="s">
        <v>6618</v>
      </c>
      <c r="C6208" t="str">
        <f t="shared" si="96"/>
        <v>ZMCentral</v>
      </c>
    </row>
    <row r="6209" spans="1:3">
      <c r="A6209" t="s">
        <v>16096</v>
      </c>
      <c r="B6209" t="s">
        <v>8173</v>
      </c>
      <c r="C6209" t="str">
        <f t="shared" si="96"/>
        <v>ZMEastern</v>
      </c>
    </row>
    <row r="6210" spans="1:3">
      <c r="A6210" t="s">
        <v>16097</v>
      </c>
      <c r="B6210" t="s">
        <v>16098</v>
      </c>
      <c r="C6210" t="str">
        <f t="shared" si="96"/>
        <v>ZMLuapula</v>
      </c>
    </row>
    <row r="6211" spans="1:3">
      <c r="A6211" t="s">
        <v>16099</v>
      </c>
      <c r="B6211" t="s">
        <v>8181</v>
      </c>
      <c r="C6211" t="str">
        <f t="shared" ref="C6211:C6226" si="97">LEFT(A6211,2)&amp;B6211</f>
        <v>ZMNorthern</v>
      </c>
    </row>
    <row r="6212" spans="1:3">
      <c r="A6212" t="s">
        <v>16100</v>
      </c>
      <c r="B6212" t="s">
        <v>16101</v>
      </c>
      <c r="C6212" t="str">
        <f t="shared" si="97"/>
        <v>ZMNorth-Western</v>
      </c>
    </row>
    <row r="6213" spans="1:3">
      <c r="A6213" t="s">
        <v>16102</v>
      </c>
      <c r="B6213" t="s">
        <v>6636</v>
      </c>
      <c r="C6213" t="str">
        <f t="shared" si="97"/>
        <v>ZMSouthern</v>
      </c>
    </row>
    <row r="6214" spans="1:3">
      <c r="A6214" t="s">
        <v>16103</v>
      </c>
      <c r="B6214" t="s">
        <v>16104</v>
      </c>
      <c r="C6214" t="str">
        <f t="shared" si="97"/>
        <v>ZMCopperbelt</v>
      </c>
    </row>
    <row r="6215" spans="1:3">
      <c r="A6215" t="s">
        <v>16105</v>
      </c>
      <c r="B6215" t="s">
        <v>16106</v>
      </c>
      <c r="C6215" t="str">
        <f t="shared" si="97"/>
        <v>ZMLusaka</v>
      </c>
    </row>
    <row r="6216" spans="1:3">
      <c r="A6216" t="s">
        <v>16107</v>
      </c>
      <c r="B6216" t="s">
        <v>16108</v>
      </c>
      <c r="C6216" t="str">
        <f t="shared" si="97"/>
        <v>ZMMuchinga</v>
      </c>
    </row>
    <row r="6217" spans="1:3">
      <c r="A6217" t="s">
        <v>16109</v>
      </c>
      <c r="B6217" t="s">
        <v>16110</v>
      </c>
      <c r="C6217" t="str">
        <f t="shared" si="97"/>
        <v>ZWBulawayo</v>
      </c>
    </row>
    <row r="6218" spans="1:3">
      <c r="A6218" t="s">
        <v>16111</v>
      </c>
      <c r="B6218" t="s">
        <v>1331</v>
      </c>
      <c r="C6218" t="str">
        <f t="shared" si="97"/>
        <v>ZWHarare</v>
      </c>
    </row>
    <row r="6219" spans="1:3">
      <c r="A6219" t="s">
        <v>16112</v>
      </c>
      <c r="B6219" t="s">
        <v>16113</v>
      </c>
      <c r="C6219" t="str">
        <f t="shared" si="97"/>
        <v>ZWManicaland</v>
      </c>
    </row>
    <row r="6220" spans="1:3">
      <c r="A6220" t="s">
        <v>16114</v>
      </c>
      <c r="B6220" t="s">
        <v>16115</v>
      </c>
      <c r="C6220" t="str">
        <f t="shared" si="97"/>
        <v>ZWMashonaland Central</v>
      </c>
    </row>
    <row r="6221" spans="1:3">
      <c r="A6221" t="s">
        <v>16116</v>
      </c>
      <c r="B6221" t="s">
        <v>16117</v>
      </c>
      <c r="C6221" t="str">
        <f t="shared" si="97"/>
        <v>ZWMashonaland East</v>
      </c>
    </row>
    <row r="6222" spans="1:3">
      <c r="A6222" t="s">
        <v>16118</v>
      </c>
      <c r="B6222" t="s">
        <v>16119</v>
      </c>
      <c r="C6222" t="str">
        <f t="shared" si="97"/>
        <v>ZWMidlands</v>
      </c>
    </row>
    <row r="6223" spans="1:3">
      <c r="A6223" t="s">
        <v>16120</v>
      </c>
      <c r="B6223" t="s">
        <v>16121</v>
      </c>
      <c r="C6223" t="str">
        <f t="shared" si="97"/>
        <v>ZWMatabeleland North</v>
      </c>
    </row>
    <row r="6224" spans="1:3">
      <c r="A6224" t="s">
        <v>16122</v>
      </c>
      <c r="B6224" t="s">
        <v>16123</v>
      </c>
      <c r="C6224" t="str">
        <f t="shared" si="97"/>
        <v>ZWMatabeleland South</v>
      </c>
    </row>
    <row r="6225" spans="1:3">
      <c r="A6225" t="s">
        <v>16124</v>
      </c>
      <c r="B6225" t="s">
        <v>16125</v>
      </c>
      <c r="C6225" t="str">
        <f t="shared" si="97"/>
        <v>ZWMasvingo</v>
      </c>
    </row>
    <row r="6226" spans="1:3">
      <c r="A6226" t="s">
        <v>16126</v>
      </c>
      <c r="B6226" t="s">
        <v>16127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A6D683-063C-4006-81F3-6FF961F52067}"/>
    </customSheetView>
  </customSheetViews>
  <pageMargins left="0.7" right="0.7" top="0.75" bottom="0.75" header="0.3" footer="0.3"/>
  <pageSetup orientation="portrait"/>
  <headerFooter>
    <oddHeader>&amp;L&amp;"Arial"&amp;8&amp;K000000 INTERNAL&amp;1#_x000D_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Header>&amp;L&amp;"Arial"&amp;8&amp;K000000 INTERNAL&amp;1#_x000D_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150000000000006"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headerFooter>
    <oddHeader>&amp;L&amp;"Arial"&amp;8&amp;K000000 INTERNAL&amp;1#_x000D_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PageLayoutView="70" workbookViewId="0">
      <selection activeCell="G44" sqref="G44:J4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80"/>
      <c r="B1" s="381"/>
      <c r="C1" s="381"/>
      <c r="D1" s="381"/>
      <c r="E1" s="381"/>
      <c r="F1" s="381"/>
      <c r="G1" s="381"/>
      <c r="H1" s="381"/>
      <c r="I1" s="381"/>
      <c r="J1" s="381"/>
      <c r="K1" s="382"/>
      <c r="L1" s="100"/>
      <c r="P1" s="4"/>
      <c r="Q1" s="4"/>
      <c r="R1" s="4"/>
      <c r="S1" s="4"/>
      <c r="T1" s="4"/>
      <c r="U1" s="4"/>
      <c r="V1" s="4"/>
      <c r="W1" s="4"/>
      <c r="X1" s="4"/>
      <c r="Y1" s="4"/>
      <c r="Z1" s="4"/>
      <c r="AA1" s="4"/>
      <c r="AB1" s="4"/>
      <c r="AC1" s="4"/>
      <c r="AD1" s="4"/>
      <c r="AE1" s="4"/>
      <c r="AF1" s="4"/>
      <c r="AG1" s="4"/>
      <c r="AH1" s="4"/>
    </row>
    <row r="2" spans="1:34" ht="82.35" customHeight="1">
      <c r="A2" s="35"/>
      <c r="B2" s="136"/>
      <c r="C2" s="36"/>
      <c r="D2" s="383" t="str">
        <f ca="1">OFFSET(L!$C$1,MATCH("Declaration"&amp;ADDRESS(ROW(),COLUMN(),4),L!$A:$A,0)-1,SL,,)</f>
        <v>Conflict Minerals Reporting Template (CMRT)</v>
      </c>
      <c r="E2" s="384"/>
      <c r="F2" s="384"/>
      <c r="G2" s="384"/>
      <c r="H2" s="384"/>
      <c r="I2" s="384"/>
      <c r="J2" s="385"/>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75">
      <c r="A4" s="35"/>
      <c r="B4" s="386" t="str">
        <f ca="1">OFFSET(L!$C$1,MATCH("Declaration"&amp;ADDRESS(ROW(),COLUMN(),4),L!$A:$A,0)-1,SL,,)</f>
        <v>The purpose of this document is to collect sourcing information on tin, tantalum, tungsten and gold used in products</v>
      </c>
      <c r="C4" s="386"/>
      <c r="D4" s="386"/>
      <c r="E4" s="386"/>
      <c r="F4" s="386"/>
      <c r="G4" s="386"/>
      <c r="H4" s="386"/>
      <c r="I4" s="387" t="str">
        <f ca="1">OFFSET(L!$C$1,MATCH("Declaration"&amp;ADDRESS(ROW(),COLUMN(),4),L!$A:$A,0)-1,SL,,)</f>
        <v>Link to Terms &amp; Conditions</v>
      </c>
      <c r="J4" s="387"/>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7"/>
      <c r="L6" s="115" t="s">
        <v>100</v>
      </c>
      <c r="P6" s="4"/>
      <c r="Q6" s="4"/>
      <c r="R6" s="4"/>
      <c r="S6" s="4"/>
      <c r="T6" s="4"/>
      <c r="U6" s="4"/>
      <c r="V6" s="4"/>
      <c r="W6" s="4"/>
      <c r="X6" s="4"/>
      <c r="Y6" s="4"/>
      <c r="Z6" s="4"/>
      <c r="AA6" s="4"/>
      <c r="AB6" s="4"/>
      <c r="AC6" s="4"/>
      <c r="AD6" s="4"/>
      <c r="AE6" s="4"/>
      <c r="AF6" s="4"/>
      <c r="AG6" s="4"/>
      <c r="AH6" s="4"/>
    </row>
    <row r="7" spans="1:34" ht="37.15" customHeight="1">
      <c r="A7" s="35"/>
      <c r="B7" s="367" t="str">
        <f ca="1">OFFSET(L!$C$1,MATCH("Declaration"&amp;ADDRESS(ROW(),COLUMN(),4),L!$A:$A,0)-1,SL,,)</f>
        <v>Company Information</v>
      </c>
      <c r="C7" s="367"/>
      <c r="D7" s="367"/>
      <c r="E7" s="367"/>
      <c r="F7" s="367"/>
      <c r="G7" s="367"/>
      <c r="H7" s="367"/>
      <c r="I7" s="367"/>
      <c r="J7" s="367"/>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8" t="s">
        <v>16128</v>
      </c>
      <c r="E8" s="369"/>
      <c r="F8" s="369"/>
      <c r="G8" s="369"/>
      <c r="H8" s="369"/>
      <c r="I8" s="369"/>
      <c r="J8" s="370"/>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71" t="s">
        <v>114</v>
      </c>
      <c r="E9" s="372"/>
      <c r="F9" s="372"/>
      <c r="G9" s="373"/>
      <c r="H9" s="217"/>
      <c r="I9" s="217"/>
      <c r="J9" s="217"/>
      <c r="K9" s="37"/>
      <c r="L9" s="115"/>
      <c r="P9" s="46" t="s">
        <v>114</v>
      </c>
      <c r="Q9" s="46" t="s">
        <v>115</v>
      </c>
      <c r="R9" s="46" t="s">
        <v>116</v>
      </c>
      <c r="S9" s="46"/>
      <c r="T9" s="34"/>
      <c r="U9" s="4"/>
      <c r="V9" s="4"/>
      <c r="W9" s="4"/>
      <c r="X9" s="4"/>
      <c r="Y9" s="4"/>
      <c r="Z9" s="4"/>
      <c r="AA9" s="4"/>
      <c r="AB9" s="4"/>
      <c r="AC9" s="4"/>
      <c r="AD9" s="4"/>
      <c r="AE9" s="4"/>
      <c r="AF9" s="4"/>
      <c r="AG9" s="4"/>
      <c r="AH9" s="4"/>
    </row>
    <row r="10" spans="1:34" ht="32.65" customHeight="1">
      <c r="A10" s="39"/>
      <c r="B10" s="296" t="str">
        <f ca="1">OFFSET(L!$C$1,MATCH("Declaration"&amp;ADDRESS(ROW(),COLUMN(),4)&amp;LEFT($D$9,1),L!$A:$A,0)-1,SL,,)</f>
        <v>Description of Scope:</v>
      </c>
      <c r="C10" s="122"/>
      <c r="D10" s="374"/>
      <c r="E10" s="375"/>
      <c r="F10" s="375"/>
      <c r="G10" s="375"/>
      <c r="H10" s="375"/>
      <c r="I10" s="375"/>
      <c r="J10" s="376"/>
      <c r="K10" s="37"/>
      <c r="L10" s="115"/>
      <c r="Q10" s="4"/>
      <c r="R10" s="4"/>
      <c r="S10" s="4"/>
      <c r="T10" s="4"/>
      <c r="U10" s="4"/>
      <c r="V10" s="4"/>
      <c r="W10" s="4"/>
      <c r="X10" s="4"/>
      <c r="Y10" s="4"/>
      <c r="Z10" s="4"/>
      <c r="AA10" s="4"/>
      <c r="AB10" s="4"/>
      <c r="AC10" s="4"/>
      <c r="AD10" s="4"/>
      <c r="AE10" s="4"/>
      <c r="AF10" s="4"/>
      <c r="AG10" s="4"/>
      <c r="AH10" s="4"/>
    </row>
    <row r="11" spans="1:34" ht="15.75">
      <c r="A11" s="39"/>
      <c r="B11" s="297"/>
      <c r="C11" s="122"/>
      <c r="D11" s="377" t="str">
        <f ca="1">IF(D9=Q9,OFFSET(L!$C$1,MATCH("Declaration"&amp;ADDRESS(ROW(),COLUMN(),4),L!$A:$A,0)-1,SL,,),"")</f>
        <v/>
      </c>
      <c r="E11" s="378"/>
      <c r="F11" s="378"/>
      <c r="G11" s="378"/>
      <c r="H11" s="378"/>
      <c r="I11" s="378"/>
      <c r="J11" s="379"/>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5"/>
      <c r="E12" s="356"/>
      <c r="F12" s="356"/>
      <c r="G12" s="356"/>
      <c r="H12" s="356"/>
      <c r="I12" s="356"/>
      <c r="J12" s="357"/>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5"/>
      <c r="E13" s="356"/>
      <c r="F13" s="356"/>
      <c r="G13" s="356"/>
      <c r="H13" s="356"/>
      <c r="I13" s="356"/>
      <c r="J13" s="357"/>
      <c r="K13" s="37"/>
      <c r="L13" s="115"/>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5" t="s">
        <v>16129</v>
      </c>
      <c r="E14" s="356"/>
      <c r="F14" s="356"/>
      <c r="G14" s="356"/>
      <c r="H14" s="356"/>
      <c r="I14" s="356"/>
      <c r="J14" s="357"/>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5" t="s">
        <v>16130</v>
      </c>
      <c r="E15" s="356"/>
      <c r="F15" s="356"/>
      <c r="G15" s="356"/>
      <c r="H15" s="356"/>
      <c r="I15" s="356"/>
      <c r="J15" s="357"/>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1" t="s">
        <v>16131</v>
      </c>
      <c r="E16" s="362"/>
      <c r="F16" s="362"/>
      <c r="G16" s="362"/>
      <c r="H16" s="362"/>
      <c r="I16" s="362"/>
      <c r="J16" s="363"/>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5" t="s">
        <v>16132</v>
      </c>
      <c r="E17" s="356"/>
      <c r="F17" s="356"/>
      <c r="G17" s="356"/>
      <c r="H17" s="356"/>
      <c r="I17" s="356"/>
      <c r="J17" s="357"/>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16133</v>
      </c>
      <c r="E18" s="359"/>
      <c r="F18" s="359"/>
      <c r="G18" s="359"/>
      <c r="H18" s="359"/>
      <c r="I18" s="359"/>
      <c r="J18" s="360"/>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5" t="s">
        <v>16134</v>
      </c>
      <c r="E19" s="356"/>
      <c r="F19" s="356"/>
      <c r="G19" s="356"/>
      <c r="H19" s="356"/>
      <c r="I19" s="356"/>
      <c r="J19" s="357"/>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1" t="s">
        <v>16135</v>
      </c>
      <c r="E20" s="362"/>
      <c r="F20" s="362"/>
      <c r="G20" s="362"/>
      <c r="H20" s="362"/>
      <c r="I20" s="362"/>
      <c r="J20" s="363"/>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4" t="s">
        <v>117</v>
      </c>
      <c r="E21" s="365"/>
      <c r="F21" s="365"/>
      <c r="G21" s="365"/>
      <c r="H21" s="365"/>
      <c r="I21" s="365"/>
      <c r="J21" s="366"/>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0" t="s">
        <v>118</v>
      </c>
      <c r="E22" s="351"/>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52" t="str">
        <f ca="1">OFFSET(L!$C$1,MATCH("Declaration"&amp;ADDRESS(ROW(),COLUMN(),4),L!$A:$A,0)-1,SL,,)</f>
        <v>Answer the following questions 1 - 8 based on the declaration scope indicated above</v>
      </c>
      <c r="C24" s="352"/>
      <c r="D24" s="352"/>
      <c r="E24" s="352"/>
      <c r="F24" s="352"/>
      <c r="G24" s="352"/>
      <c r="H24" s="352"/>
      <c r="I24" s="352"/>
      <c r="J24" s="352"/>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6" t="s">
        <v>119</v>
      </c>
      <c r="E26" s="337"/>
      <c r="F26" s="13"/>
      <c r="G26" s="338"/>
      <c r="H26" s="339"/>
      <c r="I26" s="339"/>
      <c r="J26" s="340"/>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6" t="s">
        <v>119</v>
      </c>
      <c r="E27" s="337"/>
      <c r="F27" s="13"/>
      <c r="G27" s="338"/>
      <c r="H27" s="339"/>
      <c r="I27" s="339"/>
      <c r="J27" s="340"/>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6" t="s">
        <v>119</v>
      </c>
      <c r="E28" s="337"/>
      <c r="F28" s="13"/>
      <c r="G28" s="338"/>
      <c r="H28" s="339"/>
      <c r="I28" s="339"/>
      <c r="J28" s="340"/>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6" t="s">
        <v>119</v>
      </c>
      <c r="E29" s="337"/>
      <c r="F29" s="13"/>
      <c r="G29" s="338"/>
      <c r="H29" s="339"/>
      <c r="I29" s="339"/>
      <c r="J29" s="340"/>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41" t="s">
        <v>119</v>
      </c>
      <c r="E32" s="342"/>
      <c r="F32" s="48"/>
      <c r="G32" s="338"/>
      <c r="H32" s="339"/>
      <c r="I32" s="339"/>
      <c r="J32" s="340"/>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6" t="s">
        <v>119</v>
      </c>
      <c r="E33" s="337"/>
      <c r="F33" s="48"/>
      <c r="G33" s="338"/>
      <c r="H33" s="339"/>
      <c r="I33" s="339"/>
      <c r="J33" s="340"/>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6" t="s">
        <v>119</v>
      </c>
      <c r="E34" s="337"/>
      <c r="F34" s="48"/>
      <c r="G34" s="338"/>
      <c r="H34" s="339"/>
      <c r="I34" s="339"/>
      <c r="J34" s="340"/>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6" t="s">
        <v>119</v>
      </c>
      <c r="E35" s="337"/>
      <c r="F35" s="48"/>
      <c r="G35" s="338"/>
      <c r="H35" s="339"/>
      <c r="I35" s="339"/>
      <c r="J35" s="340"/>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6" t="s">
        <v>119</v>
      </c>
      <c r="E38" s="337"/>
      <c r="F38" s="48"/>
      <c r="G38" s="338" t="s">
        <v>120</v>
      </c>
      <c r="H38" s="339"/>
      <c r="I38" s="339"/>
      <c r="J38" s="340"/>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6" t="s">
        <v>119</v>
      </c>
      <c r="E39" s="337"/>
      <c r="F39" s="48"/>
      <c r="G39" s="338" t="s">
        <v>120</v>
      </c>
      <c r="H39" s="339"/>
      <c r="I39" s="339"/>
      <c r="J39" s="340"/>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6" t="s">
        <v>119</v>
      </c>
      <c r="E40" s="337"/>
      <c r="F40" s="48"/>
      <c r="G40" s="338" t="s">
        <v>120</v>
      </c>
      <c r="H40" s="339"/>
      <c r="I40" s="339"/>
      <c r="J40" s="340"/>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6" t="s">
        <v>119</v>
      </c>
      <c r="E41" s="337"/>
      <c r="F41" s="48"/>
      <c r="G41" s="338" t="s">
        <v>120</v>
      </c>
      <c r="H41" s="339"/>
      <c r="I41" s="339"/>
      <c r="J41" s="340"/>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6" t="s">
        <v>119</v>
      </c>
      <c r="E44" s="337"/>
      <c r="F44" s="48"/>
      <c r="G44" s="338" t="s">
        <v>120</v>
      </c>
      <c r="H44" s="339"/>
      <c r="I44" s="339"/>
      <c r="J44" s="340"/>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6" t="s">
        <v>119</v>
      </c>
      <c r="E45" s="337"/>
      <c r="F45" s="48"/>
      <c r="G45" s="338" t="s">
        <v>120</v>
      </c>
      <c r="H45" s="339"/>
      <c r="I45" s="339"/>
      <c r="J45" s="340"/>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6" t="s">
        <v>119</v>
      </c>
      <c r="E46" s="337"/>
      <c r="F46" s="48"/>
      <c r="G46" s="338" t="s">
        <v>120</v>
      </c>
      <c r="H46" s="339"/>
      <c r="I46" s="339"/>
      <c r="J46" s="340"/>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6" t="s">
        <v>119</v>
      </c>
      <c r="E47" s="337"/>
      <c r="F47" s="48"/>
      <c r="G47" s="338" t="s">
        <v>120</v>
      </c>
      <c r="H47" s="339"/>
      <c r="I47" s="339"/>
      <c r="J47" s="340"/>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6" t="s">
        <v>121</v>
      </c>
      <c r="E50" s="337"/>
      <c r="F50" s="48"/>
      <c r="G50" s="338"/>
      <c r="H50" s="339"/>
      <c r="I50" s="339"/>
      <c r="J50" s="340"/>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6" t="s">
        <v>121</v>
      </c>
      <c r="E51" s="337"/>
      <c r="F51" s="48"/>
      <c r="G51" s="338"/>
      <c r="H51" s="339"/>
      <c r="I51" s="339"/>
      <c r="J51" s="340"/>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6" t="s">
        <v>121</v>
      </c>
      <c r="E52" s="337"/>
      <c r="F52" s="48"/>
      <c r="G52" s="338"/>
      <c r="H52" s="339"/>
      <c r="I52" s="339"/>
      <c r="J52" s="340"/>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6" t="s">
        <v>121</v>
      </c>
      <c r="E53" s="337"/>
      <c r="F53" s="48"/>
      <c r="G53" s="338"/>
      <c r="H53" s="339"/>
      <c r="I53" s="339"/>
      <c r="J53" s="340"/>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43" t="s">
        <v>122</v>
      </c>
      <c r="E56" s="344"/>
      <c r="F56" s="48"/>
      <c r="G56" s="338"/>
      <c r="H56" s="339"/>
      <c r="I56" s="339"/>
      <c r="J56" s="340"/>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43" t="s">
        <v>122</v>
      </c>
      <c r="E57" s="344"/>
      <c r="F57" s="48"/>
      <c r="G57" s="338"/>
      <c r="H57" s="339"/>
      <c r="I57" s="339"/>
      <c r="J57" s="340"/>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43" t="s">
        <v>122</v>
      </c>
      <c r="E58" s="344"/>
      <c r="F58" s="48"/>
      <c r="G58" s="338"/>
      <c r="H58" s="339"/>
      <c r="I58" s="339"/>
      <c r="J58" s="340"/>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43" t="s">
        <v>122</v>
      </c>
      <c r="E59" s="344"/>
      <c r="F59" s="48"/>
      <c r="G59" s="338"/>
      <c r="H59" s="339"/>
      <c r="I59" s="339"/>
      <c r="J59" s="340"/>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41" t="s">
        <v>121</v>
      </c>
      <c r="E62" s="342"/>
      <c r="F62" s="48"/>
      <c r="G62" s="338" t="s">
        <v>16141</v>
      </c>
      <c r="H62" s="339"/>
      <c r="I62" s="339"/>
      <c r="J62" s="340"/>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6" t="s">
        <v>121</v>
      </c>
      <c r="E63" s="337"/>
      <c r="F63" s="48"/>
      <c r="G63" s="338" t="s">
        <v>16141</v>
      </c>
      <c r="H63" s="339"/>
      <c r="I63" s="339"/>
      <c r="J63" s="340"/>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6" t="s">
        <v>121</v>
      </c>
      <c r="E64" s="337"/>
      <c r="F64" s="48"/>
      <c r="G64" s="338" t="s">
        <v>16141</v>
      </c>
      <c r="H64" s="339"/>
      <c r="I64" s="339"/>
      <c r="J64" s="340"/>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6" t="s">
        <v>121</v>
      </c>
      <c r="E65" s="337"/>
      <c r="F65" s="48"/>
      <c r="G65" s="338" t="s">
        <v>16141</v>
      </c>
      <c r="H65" s="339"/>
      <c r="I65" s="339"/>
      <c r="J65" s="340"/>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6" t="s">
        <v>119</v>
      </c>
      <c r="E68" s="337"/>
      <c r="F68" s="49"/>
      <c r="G68" s="338"/>
      <c r="H68" s="339"/>
      <c r="I68" s="339"/>
      <c r="J68" s="340"/>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6" t="s">
        <v>119</v>
      </c>
      <c r="E69" s="337"/>
      <c r="F69" s="49"/>
      <c r="G69" s="338"/>
      <c r="H69" s="339"/>
      <c r="I69" s="339"/>
      <c r="J69" s="340"/>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6" t="s">
        <v>119</v>
      </c>
      <c r="E70" s="337"/>
      <c r="F70" s="49"/>
      <c r="G70" s="338"/>
      <c r="H70" s="339"/>
      <c r="I70" s="339"/>
      <c r="J70" s="340"/>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6" t="s">
        <v>119</v>
      </c>
      <c r="E71" s="337"/>
      <c r="F71" s="51"/>
      <c r="G71" s="338"/>
      <c r="H71" s="339"/>
      <c r="I71" s="339"/>
      <c r="J71" s="340"/>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53" t="str">
        <f ca="1">OFFSET(L!$C$1,MATCH("Declaration"&amp;ADDRESS(ROW(),COLUMN(),4),L!$A:$A,0)-1,SL,,)</f>
        <v>Answer the Following Questions at a Company Level</v>
      </c>
      <c r="C73" s="353"/>
      <c r="D73" s="353"/>
      <c r="E73" s="353"/>
      <c r="F73" s="353"/>
      <c r="G73" s="353"/>
      <c r="H73" s="353"/>
      <c r="I73" s="353"/>
      <c r="J73" s="353"/>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54" t="str">
        <f ca="1">G25</f>
        <v>Comments</v>
      </c>
      <c r="H74" s="354" t="e">
        <f>HLOOKUP(SL,LT,$O74,0)</f>
        <v>#NAME?</v>
      </c>
      <c r="I74" s="354"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6" t="s">
        <v>119</v>
      </c>
      <c r="E75" s="337"/>
      <c r="F75" s="58"/>
      <c r="G75" s="338" t="s">
        <v>123</v>
      </c>
      <c r="H75" s="339"/>
      <c r="I75" s="339"/>
      <c r="J75" s="340"/>
      <c r="K75" s="37"/>
      <c r="L75" s="113" t="s">
        <v>100</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6" t="s">
        <v>119</v>
      </c>
      <c r="E77" s="337"/>
      <c r="F77" s="58"/>
      <c r="G77" s="347" t="s">
        <v>124</v>
      </c>
      <c r="H77" s="348"/>
      <c r="I77" s="348"/>
      <c r="J77" s="349"/>
      <c r="K77" s="37"/>
      <c r="L77" s="113" t="s">
        <v>100</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6" t="s">
        <v>119</v>
      </c>
      <c r="E79" s="337"/>
      <c r="F79" s="58"/>
      <c r="G79" s="338" t="s">
        <v>16136</v>
      </c>
      <c r="H79" s="339"/>
      <c r="I79" s="339"/>
      <c r="J79" s="340"/>
      <c r="K79" s="37"/>
      <c r="L79" s="113" t="s">
        <v>100</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6" t="s">
        <v>119</v>
      </c>
      <c r="E81" s="337"/>
      <c r="F81" s="58"/>
      <c r="G81" s="338" t="s">
        <v>16137</v>
      </c>
      <c r="H81" s="339"/>
      <c r="I81" s="339"/>
      <c r="J81" s="340"/>
      <c r="K81" s="37"/>
      <c r="L81" s="113" t="s">
        <v>103</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6" t="s">
        <v>125</v>
      </c>
      <c r="E83" s="337"/>
      <c r="F83" s="58"/>
      <c r="G83" s="338" t="s">
        <v>16138</v>
      </c>
      <c r="H83" s="339"/>
      <c r="I83" s="339"/>
      <c r="J83" s="340"/>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5" t="s">
        <v>119</v>
      </c>
      <c r="E85" s="346"/>
      <c r="F85" s="58"/>
      <c r="G85" s="338" t="s">
        <v>16140</v>
      </c>
      <c r="H85" s="339"/>
      <c r="I85" s="339"/>
      <c r="J85" s="340"/>
      <c r="K85" s="37"/>
      <c r="L85" s="113" t="s">
        <v>100</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6" t="s">
        <v>119</v>
      </c>
      <c r="E87" s="337"/>
      <c r="F87" s="58"/>
      <c r="G87" s="338" t="s">
        <v>126</v>
      </c>
      <c r="H87" s="339"/>
      <c r="I87" s="339"/>
      <c r="J87" s="340"/>
      <c r="K87" s="37"/>
      <c r="L87" s="113" t="s">
        <v>103</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6" t="s">
        <v>121</v>
      </c>
      <c r="E89" s="337"/>
      <c r="F89" s="58"/>
      <c r="G89" s="338" t="s">
        <v>16139</v>
      </c>
      <c r="H89" s="339"/>
      <c r="I89" s="339"/>
      <c r="J89" s="340"/>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119</v>
      </c>
      <c r="D96" s="282" t="str">
        <f>IF(AND(OR($D$26="Yes",$D$26=""),OR($D$32="Yes",$D$32="")),"Yes","")</f>
        <v>Yes</v>
      </c>
      <c r="E96" s="282" t="str">
        <f>IF(AND(OR($D$26="Yes",$D$26=""),OR($D$32="Yes",$D$32="")),"100%","")</f>
        <v>100%</v>
      </c>
      <c r="G96" s="282" t="str">
        <f>IF(OR($D$26="Yes",$D$26=""),"Yes","")</f>
        <v>Yes</v>
      </c>
    </row>
    <row r="97" spans="2:7" ht="13.5" hidden="1" customHeight="1">
      <c r="B97" s="57" t="s">
        <v>121</v>
      </c>
      <c r="D97" s="282" t="str">
        <f>IF(AND(OR($D$26="Yes",$D$26=""),OR($D$32="Yes",$D$32="")),"No","")</f>
        <v>No</v>
      </c>
      <c r="E97" s="282" t="str">
        <f>IF(AND(OR($D$26="Yes",$D$26=""),OR($D$32="Yes",$D$32="")),"Greater than 90%","")</f>
        <v>Greater than 90%</v>
      </c>
      <c r="G97" s="282" t="str">
        <f>IF(OR($D$26="Yes",$D$26=""),"No","")</f>
        <v>No</v>
      </c>
    </row>
    <row r="98" spans="2:7" ht="15.75" hidden="1">
      <c r="B98" s="57" t="s">
        <v>127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128</v>
      </c>
      <c r="D100" s="282" t="str">
        <f>IF(AND(OR($D$27="Yes",$D$27=""),OR($D$33="Yes",$D$33="")),"No","")</f>
        <v>No</v>
      </c>
      <c r="E100" s="282" t="str">
        <f>IF(AND(OR($D$26="Yes",$D$26=""),OR($D$32="Yes",$D$32="")),"50% or less","")</f>
        <v>50% or less</v>
      </c>
      <c r="G100" s="282" t="str">
        <f>IF(OR($D$28="Yes",$D$28=""),"Yes","")</f>
        <v>Yes</v>
      </c>
    </row>
    <row r="101" spans="2:7" ht="15.75" hidden="1">
      <c r="B101" s="236" t="s">
        <v>122</v>
      </c>
      <c r="D101" s="282" t="str">
        <f>IF(AND(OR($D$27="Yes",$D$27=""),OR($D$33="Yes",$D$33="")),"Unknown","")</f>
        <v>Unknown</v>
      </c>
      <c r="E101" s="282" t="str">
        <f>IF(AND(OR($D$26="Yes",$D$26=""),OR($D$32="Yes",$D$32="")),"None","")</f>
        <v>None</v>
      </c>
      <c r="G101" s="282" t="str">
        <f>IF(OR($D$28="Yes",$D$28=""),"No","")</f>
        <v>No</v>
      </c>
    </row>
    <row r="102" spans="2:7" ht="15.75" hidden="1">
      <c r="B102" s="236" t="s">
        <v>129</v>
      </c>
      <c r="D102" s="282" t="str">
        <f>IF(AND(OR($D$28="Yes",$D$28=""),OR($D$34="Yes",$D$34="")),"Yes","")</f>
        <v>Yes</v>
      </c>
      <c r="E102" s="282" t="str">
        <f>IF(AND(OR($D$27="Yes",$D$27=""),OR($D$33="Yes",$D$33="")),"100%","")</f>
        <v>100%</v>
      </c>
      <c r="G102" s="282" t="str">
        <f>IF(OR($D$29="Yes",$D$29=""),"Yes","")</f>
        <v>Yes</v>
      </c>
    </row>
    <row r="103" spans="2:7" ht="15.75" hidden="1">
      <c r="B103" s="236" t="s">
        <v>130</v>
      </c>
      <c r="D103" s="282" t="str">
        <f>IF(AND(OR($D$28="Yes",$D$28=""),OR($D$34="Yes",$D$34="")),"No","")</f>
        <v>No</v>
      </c>
      <c r="E103" s="282" t="str">
        <f>IF(AND(OR($D$27="Yes",$D$27=""),OR($D$33="Yes",$D$33="")),"Greater than 90%","")</f>
        <v>Greater than 90%</v>
      </c>
      <c r="G103" s="282" t="str">
        <f>IF(OR($D$29="Yes",$D$29=""),"No","")</f>
        <v>No</v>
      </c>
    </row>
    <row r="104" spans="2:7" ht="15.75" hidden="1">
      <c r="B104" s="236" t="s">
        <v>131</v>
      </c>
      <c r="D104" s="282" t="str">
        <f>IF(AND(OR($D$28="Yes",$D$28=""),OR($D$34="Yes",$D$34="")),"Unknown","")</f>
        <v>Unknown</v>
      </c>
      <c r="E104" s="282" t="str">
        <f>IF(AND(OR($D$27="Yes",$D$27=""),OR($D$33="Yes",$D$33="")),"Greater than 75%","")</f>
        <v>Greater than 75%</v>
      </c>
    </row>
    <row r="105" spans="2:7" ht="15.75" hidden="1">
      <c r="B105" s="236" t="s">
        <v>125</v>
      </c>
      <c r="D105" s="282" t="str">
        <f>IF(AND(OR($D$29="Yes",$D$29=""),OR($D$35="Yes",$D$35="")),"Yes","")</f>
        <v>Yes</v>
      </c>
      <c r="E105" s="282" t="str">
        <f>IF(AND(OR($D$27="Yes",$D$27=""),OR($D$33="Yes",$D$33="")),"Greater than 50%","")</f>
        <v>Greater than 50%</v>
      </c>
    </row>
    <row r="106" spans="2:7" ht="15.75" hidden="1">
      <c r="B106" s="236" t="s">
        <v>132</v>
      </c>
      <c r="D106" s="282" t="str">
        <f>IF(AND(OR($D$29="Yes",$D$29=""),OR($D$35="Yes",$D$35="")),"No","")</f>
        <v>No</v>
      </c>
      <c r="E106" s="282" t="str">
        <f>IF(AND(OR($D$27="Yes",$D$27=""),OR($D$33="Yes",$D$33="")),"50% or less","")</f>
        <v>50% or less</v>
      </c>
    </row>
    <row r="107" spans="2:7" ht="15.75" hidden="1">
      <c r="B107" s="236" t="s">
        <v>121</v>
      </c>
      <c r="D107" s="282" t="str">
        <f>IF(AND(OR($D$29="Yes",$D$29=""),OR($D$35="Yes",$D$35="")),"Unknown","")</f>
        <v>Unknown</v>
      </c>
      <c r="E107" s="282" t="str">
        <f>IF(AND(OR($D$27="Yes",$D$27=""),OR($D$33="Yes",$D$33="")),"None","")</f>
        <v>None</v>
      </c>
    </row>
    <row r="108" spans="2:7" ht="15.75" hidden="1">
      <c r="B108" s="236" t="s">
        <v>133</v>
      </c>
      <c r="E108" s="282" t="str">
        <f>IF(AND(OR($D$28="Yes",$D$28=""),OR($D$34="Yes",$D$34="")),"100%","")</f>
        <v>100%</v>
      </c>
    </row>
    <row r="109" spans="2:7" ht="15.75" hidden="1">
      <c r="B109" s="236" t="s">
        <v>134</v>
      </c>
      <c r="E109" s="282" t="str">
        <f>IF(AND(OR($D$28="Yes",$D$28=""),OR($D$34="Yes",$D$34="")),"Greater than 90%","")</f>
        <v>Greater than 90%</v>
      </c>
    </row>
    <row r="110" spans="2:7" ht="15.75" hidden="1">
      <c r="B110" s="236" t="s">
        <v>135</v>
      </c>
      <c r="E110" s="282" t="str">
        <f>IF(AND(OR($D$28="Yes",$D$28=""),OR($D$34="Yes",$D$34="")),"Greater than 75%","")</f>
        <v>Greater than 75%</v>
      </c>
    </row>
    <row r="111" spans="2:7" ht="15.75" hidden="1">
      <c r="B111" s="236" t="s">
        <v>121</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25161966-43F1-4D42-AA13-5771F59C38A4}"/>
    <hyperlink ref="D20" r:id="rId3" xr:uid="{3CFA4483-B9ED-4274-B48F-2C56533EA68E}"/>
    <hyperlink ref="G79" r:id="rId4" xr:uid="{2389ACD0-415E-4A52-983A-CAD127942E89}"/>
    <hyperlink ref="G77" r:id="rId5" xr:uid="{DFADC62B-EEFB-4F49-A34B-3B1D3C1F44B2}"/>
  </hyperlinks>
  <pageMargins left="0.70866141732283505" right="0.70866141732283505" top="0.74803149606299202" bottom="0.74803149606299202" header="0.31496062992126" footer="0.31496062992126"/>
  <pageSetup scale="41" fitToHeight="0" orientation="portrait" r:id="rId6"/>
  <headerFooter>
    <oddHeader>&amp;L&amp;"Arial"&amp;8&amp;K000000 INTERNAL&amp;1#_x000D_</oddHeader>
  </headerFooter>
  <rowBreaks count="1" manualBreakCount="1">
    <brk id="60" max="104857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6.149999999999999" customHeight="1">
      <c r="A1" s="220"/>
      <c r="B1" s="157"/>
      <c r="C1" s="157"/>
      <c r="D1" s="157"/>
      <c r="E1" s="157"/>
      <c r="F1" s="157"/>
      <c r="G1" s="157"/>
      <c r="H1" s="157"/>
      <c r="I1" s="157"/>
      <c r="J1" s="157"/>
      <c r="K1" s="157"/>
      <c r="L1" s="157"/>
      <c r="M1" s="157"/>
      <c r="N1" s="157"/>
      <c r="O1" s="157"/>
      <c r="P1" s="157"/>
      <c r="Q1" s="158"/>
      <c r="R1" s="120"/>
      <c r="S1" s="120"/>
      <c r="T1" s="120"/>
      <c r="U1" s="221" t="s">
        <v>136</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119</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137</v>
      </c>
      <c r="X3" s="223" t="s">
        <v>138</v>
      </c>
      <c r="Y3" s="223" t="s">
        <v>139</v>
      </c>
      <c r="Z3" s="223" t="s">
        <v>140</v>
      </c>
      <c r="AH3" s="145" t="s">
        <v>121</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141</v>
      </c>
      <c r="S4" s="216" t="s">
        <v>142</v>
      </c>
      <c r="T4" s="216" t="s">
        <v>143</v>
      </c>
      <c r="U4" s="200"/>
      <c r="W4" s="159" t="s">
        <v>144</v>
      </c>
      <c r="X4" s="159" t="s">
        <v>145</v>
      </c>
      <c r="AH4" s="145" t="s">
        <v>127</v>
      </c>
    </row>
    <row r="5" spans="1:34" s="227" customFormat="1" ht="19.899999999999999" customHeight="1">
      <c r="A5" s="262" t="s">
        <v>146</v>
      </c>
      <c r="B5" s="182" t="s">
        <v>140</v>
      </c>
      <c r="C5" s="186" t="s">
        <v>147</v>
      </c>
      <c r="D5" s="230"/>
      <c r="E5" s="182" t="s">
        <v>148</v>
      </c>
      <c r="F5" s="182" t="s">
        <v>146</v>
      </c>
      <c r="G5" s="182" t="s">
        <v>149</v>
      </c>
      <c r="H5" s="183"/>
      <c r="I5" s="184" t="str">
        <f ca="1">IF(ISERROR($V5),"",OFFSET('Smelter Look-up'!$H$4,$V5-4,0))</f>
        <v>Warwick</v>
      </c>
      <c r="J5" s="184" t="str">
        <f ca="1">IF(ISERROR($V5),"",OFFSET('Smelter Look-up'!$I$4,$V5-4,0))</f>
        <v>Rhode Island</v>
      </c>
      <c r="K5" s="224"/>
      <c r="L5" s="224"/>
      <c r="M5" s="224"/>
      <c r="N5" s="224"/>
      <c r="O5" s="224" t="s">
        <v>150</v>
      </c>
      <c r="P5" s="185"/>
      <c r="Q5" s="225"/>
      <c r="R5" s="182" t="str">
        <f ca="1">IF(ISERROR($V5),"",OFFSET('Smelter Look-up'!$C$4,$V5-4,0)&amp;"")</f>
        <v>Advanced Chemical Company</v>
      </c>
      <c r="S5" s="181" t="str">
        <f ca="1">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IF(AND(C5="Smelter not listed",OR(LEN(D5)=0,LEN(E5)=0)),1,0)</f>
        <v>0</v>
      </c>
      <c r="AB5" s="228" t="str">
        <f>B5&amp;C5</f>
        <v>GoldAdvanced Chemical Company</v>
      </c>
    </row>
    <row r="6" spans="1:34" s="227" customFormat="1" ht="19.899999999999999" customHeight="1">
      <c r="A6" s="262" t="s">
        <v>151</v>
      </c>
      <c r="B6" s="182" t="s">
        <v>139</v>
      </c>
      <c r="C6" s="186" t="s">
        <v>152</v>
      </c>
      <c r="D6" s="230"/>
      <c r="E6" s="182" t="s">
        <v>148</v>
      </c>
      <c r="F6" s="182" t="s">
        <v>151</v>
      </c>
      <c r="G6" s="182" t="s">
        <v>149</v>
      </c>
      <c r="H6" s="183"/>
      <c r="I6" s="184" t="str">
        <f ca="1">IF(ISERROR($V6),"",OFFSET('Smelter Look-up'!$H$4,$V6-4,0))</f>
        <v>Huntsville</v>
      </c>
      <c r="J6" s="184" t="str">
        <f ca="1">IF(ISERROR($V6),"",OFFSET('Smelter Look-up'!$I$4,$V6-4,0))</f>
        <v>Alabama</v>
      </c>
      <c r="K6" s="224"/>
      <c r="L6" s="224"/>
      <c r="M6" s="224"/>
      <c r="N6" s="224"/>
      <c r="O6" s="224" t="s">
        <v>153</v>
      </c>
      <c r="P6" s="185"/>
      <c r="Q6" s="225"/>
      <c r="R6" s="182" t="str">
        <f ca="1">IF(ISERROR($V6),"",OFFSET('Smelter Look-up'!$C$4,$V6-4,0)&amp;"")</f>
        <v>Kennametal Huntsville</v>
      </c>
      <c r="S6" s="181" t="str">
        <f t="shared" ref="S6:S37" ca="1" si="0">IF(B6="","",IF(ISERROR(MATCH($E6,CL,0)),"Unknown",INDIRECT("'C'!$A$"&amp;MATCH($E6,CL,0)+1)))</f>
        <v>US</v>
      </c>
      <c r="T6" s="181" t="str">
        <f ca="1">IF(B6="","",IF(ISERROR(MATCH($J6,SorP!$B$1:$B$6279,0)),"",INDIRECT("'SorP'!$A$"&amp;MATCH($S6&amp;$J6,SorP!C:C,0))))</f>
        <v>US-AL</v>
      </c>
      <c r="U6" s="201"/>
      <c r="V6" s="226">
        <f>IF(C6="",NA(),IF(OR(C6="Smelter not listed",C6="Smelter not yet identified"),MATCH($B6&amp;$D6,'Smelter Look-up'!$J:$J,0),MATCH($B6&amp;$C6,'Smelter Look-up'!$J:$J,0)))</f>
        <v>612</v>
      </c>
      <c r="X6" s="227">
        <f t="shared" ref="X6:X37" si="1">IF(AND(C6="Smelter not listed",OR(LEN(D6)=0,LEN(E6)=0)),1,0)</f>
        <v>0</v>
      </c>
      <c r="AB6" s="228" t="str">
        <f t="shared" ref="AB6:AB37" si="2">B6&amp;C6</f>
        <v>TungstenKennametal Huntsville</v>
      </c>
    </row>
    <row r="7" spans="1:34" s="227" customFormat="1" ht="19.899999999999999" customHeight="1">
      <c r="A7" s="262" t="s">
        <v>154</v>
      </c>
      <c r="B7" s="182" t="s">
        <v>140</v>
      </c>
      <c r="C7" s="186" t="s">
        <v>155</v>
      </c>
      <c r="D7" s="230"/>
      <c r="E7" s="182" t="s">
        <v>156</v>
      </c>
      <c r="F7" s="182" t="s">
        <v>154</v>
      </c>
      <c r="G7" s="182" t="s">
        <v>149</v>
      </c>
      <c r="H7" s="183"/>
      <c r="I7" s="184" t="str">
        <f ca="1">IF(ISERROR($V7),"",OFFSET('Smelter Look-up'!$H$4,$V7-4,0))</f>
        <v>Pforzheim</v>
      </c>
      <c r="J7" s="184" t="str">
        <f ca="1">IF(ISERROR($V7),"",OFFSET('Smelter Look-up'!$I$4,$V7-4,0))</f>
        <v>Baden-Württemberg</v>
      </c>
      <c r="K7" s="224"/>
      <c r="L7" s="224"/>
      <c r="M7" s="224"/>
      <c r="N7" s="224"/>
      <c r="O7" s="224" t="s">
        <v>157</v>
      </c>
      <c r="P7" s="185"/>
      <c r="Q7" s="225"/>
      <c r="R7" s="182" t="str">
        <f ca="1">IF(ISERROR($V7),"",OFFSET('Smelter Look-up'!$C$4,$V7-4,0)&amp;"")</f>
        <v>C. Hafner GmbH + Co. KG</v>
      </c>
      <c r="S7" s="181" t="str">
        <f t="shared" ca="1" si="0"/>
        <v>DE</v>
      </c>
      <c r="T7" s="181" t="str">
        <f ca="1">IF(B7="","",IF(ISERROR(MATCH($J7,SorP!$B$1:$B$6279,0)),"",INDIRECT("'SorP'!$A$"&amp;MATCH($S7&amp;$J7,SorP!C:C,0))))</f>
        <v>DE-BW</v>
      </c>
      <c r="U7" s="201"/>
      <c r="V7" s="226">
        <f>IF(C7="",NA(),IF(OR(C7="Smelter not listed",C7="Smelter not yet identified"),MATCH($B7&amp;$D7,'Smelter Look-up'!$J:$J,0),MATCH($B7&amp;$C7,'Smelter Look-up'!$J:$J,0)))</f>
        <v>43</v>
      </c>
      <c r="X7" s="227">
        <f t="shared" si="1"/>
        <v>0</v>
      </c>
      <c r="AB7" s="228" t="str">
        <f t="shared" si="2"/>
        <v>GoldC. Hafner GmbH + Co. KG</v>
      </c>
    </row>
    <row r="8" spans="1:34" s="227" customFormat="1" ht="19.899999999999999" customHeight="1">
      <c r="A8" s="262" t="s">
        <v>158</v>
      </c>
      <c r="B8" s="182" t="s">
        <v>139</v>
      </c>
      <c r="C8" s="186" t="s">
        <v>159</v>
      </c>
      <c r="D8" s="230"/>
      <c r="E8" s="182" t="s">
        <v>160</v>
      </c>
      <c r="F8" s="182" t="s">
        <v>158</v>
      </c>
      <c r="G8" s="182" t="s">
        <v>149</v>
      </c>
      <c r="H8" s="183"/>
      <c r="I8" s="184" t="str">
        <f ca="1">IF(ISERROR($V8),"",OFFSET('Smelter Look-up'!$H$4,$V8-4,0))</f>
        <v>Hezhou</v>
      </c>
      <c r="J8" s="184" t="str">
        <f ca="1">IF(ISERROR($V8),"",OFFSET('Smelter Look-up'!$I$4,$V8-4,0))</f>
        <v>Guangxi Zhuangzu Zizhiqu</v>
      </c>
      <c r="K8" s="224"/>
      <c r="L8" s="224"/>
      <c r="M8" s="224"/>
      <c r="N8" s="224"/>
      <c r="O8" s="224" t="s">
        <v>161</v>
      </c>
      <c r="P8" s="185"/>
      <c r="Q8" s="225"/>
      <c r="R8" s="182" t="str">
        <f ca="1">IF(ISERROR($V8),"",OFFSET('Smelter Look-up'!$C$4,$V8-4,0)&amp;"")</f>
        <v>CNMC (Guangxi) PGMA Co., Ltd.</v>
      </c>
      <c r="S8" s="181" t="str">
        <f t="shared" ca="1" si="0"/>
        <v>CN</v>
      </c>
      <c r="T8" s="181" t="str">
        <f ca="1">IF(B8="","",IF(ISERROR(MATCH($J8,SorP!$B$1:$B$6279,0)),"",INDIRECT("'SorP'!$A$"&amp;MATCH($S8&amp;$J8,SorP!C:C,0))))</f>
        <v>CN-GX</v>
      </c>
      <c r="U8" s="201"/>
      <c r="V8" s="226">
        <f>IF(C8="",NA(),IF(OR(C8="Smelter not listed",C8="Smelter not yet identified"),MATCH($B8&amp;$D8,'Smelter Look-up'!$J:$J,0),MATCH($B8&amp;$C8,'Smelter Look-up'!$J:$J,0)))</f>
        <v>574</v>
      </c>
      <c r="X8" s="227">
        <f t="shared" si="1"/>
        <v>0</v>
      </c>
      <c r="AB8" s="228" t="str">
        <f t="shared" si="2"/>
        <v>TungstenCNMC (Guangxi) PGMA Co., Ltd.</v>
      </c>
    </row>
    <row r="9" spans="1:34" s="227" customFormat="1" ht="19.899999999999999" customHeight="1">
      <c r="A9" s="262" t="s">
        <v>162</v>
      </c>
      <c r="B9" s="182" t="s">
        <v>137</v>
      </c>
      <c r="C9" s="186" t="s">
        <v>145</v>
      </c>
      <c r="D9" s="230" t="s">
        <v>163</v>
      </c>
      <c r="E9" s="182" t="s">
        <v>160</v>
      </c>
      <c r="F9" s="182" t="s">
        <v>162</v>
      </c>
      <c r="G9" s="182" t="s">
        <v>149</v>
      </c>
      <c r="H9" s="183"/>
      <c r="I9" s="184" t="str">
        <f ca="1">IF(ISERROR($V9),"",OFFSET('Smelter Look-up'!$H$4,$V9-4,0))</f>
        <v/>
      </c>
      <c r="J9" s="184" t="str">
        <f ca="1">IF(ISERROR($V9),"",OFFSET('Smelter Look-up'!$I$4,$V9-4,0))</f>
        <v/>
      </c>
      <c r="K9" s="224"/>
      <c r="L9" s="224"/>
      <c r="M9" s="224"/>
      <c r="N9" s="224"/>
      <c r="O9" s="224" t="s">
        <v>160</v>
      </c>
      <c r="P9" s="185"/>
      <c r="Q9" s="225"/>
      <c r="R9" s="182" t="str">
        <f ca="1">IF(ISERROR($V9),"",OFFSET('Smelter Look-up'!$C$4,$V9-4,0)&amp;"")</f>
        <v/>
      </c>
      <c r="S9" s="181" t="str">
        <f t="shared" ca="1" si="0"/>
        <v>CN</v>
      </c>
      <c r="T9" s="181" t="str">
        <f ca="1">IF(B9="","",IF(ISERROR(MATCH($J9,SorP!$B$1:$B$6279,0)),"",INDIRECT("'SorP'!$A$"&amp;MATCH($S9&amp;$J9,SorP!C:C,0))))</f>
        <v/>
      </c>
      <c r="U9" s="201"/>
      <c r="V9" s="226" t="e">
        <f>IF(C9="",NA(),IF(OR(C9="Smelter not listed",C9="Smelter not yet identified"),MATCH($B9&amp;$D9,'Smelter Look-up'!$J:$J,0),MATCH($B9&amp;$C9,'Smelter Look-up'!$J:$J,0)))</f>
        <v>#N/A</v>
      </c>
      <c r="X9" s="227">
        <f t="shared" si="1"/>
        <v>0</v>
      </c>
      <c r="AB9" s="228" t="str">
        <f t="shared" si="2"/>
        <v>TantalumSmelter Not Listed</v>
      </c>
    </row>
    <row r="10" spans="1:34" s="227" customFormat="1" ht="19.899999999999999" customHeight="1">
      <c r="A10" s="262" t="s">
        <v>164</v>
      </c>
      <c r="B10" s="182" t="s">
        <v>138</v>
      </c>
      <c r="C10" s="186" t="s">
        <v>165</v>
      </c>
      <c r="D10" s="230"/>
      <c r="E10" s="182" t="s">
        <v>166</v>
      </c>
      <c r="F10" s="182" t="s">
        <v>164</v>
      </c>
      <c r="G10" s="182" t="s">
        <v>149</v>
      </c>
      <c r="H10" s="183"/>
      <c r="I10" s="184" t="str">
        <f ca="1">IF(ISERROR($V10),"",OFFSET('Smelter Look-up'!$H$4,$V10-4,0))</f>
        <v>Pangkalan Baru</v>
      </c>
      <c r="J10" s="184" t="str">
        <f ca="1">IF(ISERROR($V10),"",OFFSET('Smelter Look-up'!$I$4,$V10-4,0))</f>
        <v>Kepulauan Bangka Belitung</v>
      </c>
      <c r="K10" s="224"/>
      <c r="L10" s="224"/>
      <c r="M10" s="224"/>
      <c r="N10" s="224"/>
      <c r="O10" s="224" t="s">
        <v>166</v>
      </c>
      <c r="P10" s="185"/>
      <c r="Q10" s="225"/>
      <c r="R10" s="182" t="str">
        <f ca="1">IF(ISERROR($V10),"",OFFSET('Smelter Look-up'!$C$4,$V10-4,0)&amp;"")</f>
        <v>PT Premium Tin Indonesia</v>
      </c>
      <c r="S10" s="181" t="str">
        <f t="shared" ca="1" si="0"/>
        <v>ID</v>
      </c>
      <c r="T10" s="181" t="str">
        <f ca="1">IF(B10="","",IF(ISERROR(MATCH($J10,SorP!$B$1:$B$6279,0)),"",INDIRECT("'SorP'!$A$"&amp;MATCH($S10&amp;$J10,SorP!C:C,0))))</f>
        <v>ID-BB</v>
      </c>
      <c r="U10" s="201"/>
      <c r="V10" s="226">
        <f>IF(C10="",NA(),IF(OR(C10="Smelter not listed",C10="Smelter not yet identified"),MATCH($B10&amp;$D10,'Smelter Look-up'!$J:$J,0),MATCH($B10&amp;$C10,'Smelter Look-up'!$J:$J,0)))</f>
        <v>503</v>
      </c>
      <c r="X10" s="227">
        <f t="shared" si="1"/>
        <v>0</v>
      </c>
      <c r="AB10" s="228" t="str">
        <f t="shared" si="2"/>
        <v>TinPT Premium Tin Indonesia</v>
      </c>
    </row>
    <row r="11" spans="1:34" s="227" customFormat="1" ht="19.899999999999999" customHeight="1">
      <c r="A11" s="262" t="s">
        <v>167</v>
      </c>
      <c r="B11" s="182" t="s">
        <v>140</v>
      </c>
      <c r="C11" s="186" t="s">
        <v>168</v>
      </c>
      <c r="D11" s="230"/>
      <c r="E11" s="182" t="s">
        <v>169</v>
      </c>
      <c r="F11" s="182" t="s">
        <v>167</v>
      </c>
      <c r="G11" s="182" t="s">
        <v>149</v>
      </c>
      <c r="H11" s="183"/>
      <c r="I11" s="184" t="str">
        <f ca="1">IF(ISERROR($V11),"",OFFSET('Smelter Look-up'!$H$4,$V11-4,0))</f>
        <v>Gimpo</v>
      </c>
      <c r="J11" s="184" t="str">
        <f ca="1">IF(ISERROR($V11),"",OFFSET('Smelter Look-up'!$I$4,$V11-4,0))</f>
        <v>Gyeonggi-do</v>
      </c>
      <c r="K11" s="224"/>
      <c r="L11" s="224"/>
      <c r="M11" s="224"/>
      <c r="N11" s="224"/>
      <c r="O11" s="224" t="s">
        <v>170</v>
      </c>
      <c r="P11" s="185"/>
      <c r="Q11" s="225"/>
      <c r="R11" s="182" t="str">
        <f ca="1">IF(ISERROR($V11),"",OFFSET('Smelter Look-up'!$C$4,$V11-4,0)&amp;"")</f>
        <v>DSC (Do Sung Corporation)</v>
      </c>
      <c r="S11" s="181" t="str">
        <f t="shared" ca="1" si="0"/>
        <v>KR</v>
      </c>
      <c r="T11" s="181" t="str">
        <f ca="1">IF(B11="","",IF(ISERROR(MATCH($J11,SorP!$B$1:$B$6279,0)),"",INDIRECT("'SorP'!$A$"&amp;MATCH($S11&amp;$J11,SorP!C:C,0))))</f>
        <v>KR-41</v>
      </c>
      <c r="U11" s="201"/>
      <c r="V11" s="226">
        <f>IF(C11="",NA(),IF(OR(C11="Smelter not listed",C11="Smelter not yet identified"),MATCH($B11&amp;$D11,'Smelter Look-up'!$J:$J,0),MATCH($B11&amp;$C11,'Smelter Look-up'!$J:$J,0)))</f>
        <v>71</v>
      </c>
      <c r="X11" s="227">
        <f t="shared" si="1"/>
        <v>0</v>
      </c>
      <c r="AB11" s="228" t="str">
        <f t="shared" si="2"/>
        <v>GoldDSC (Do Sung Corporation)</v>
      </c>
    </row>
    <row r="12" spans="1:34" s="227" customFormat="1" ht="19.899999999999999" customHeight="1">
      <c r="A12" s="262" t="s">
        <v>171</v>
      </c>
      <c r="B12" s="182" t="s">
        <v>138</v>
      </c>
      <c r="C12" s="186" t="s">
        <v>172</v>
      </c>
      <c r="D12" s="230"/>
      <c r="E12" s="182" t="s">
        <v>173</v>
      </c>
      <c r="F12" s="182" t="s">
        <v>171</v>
      </c>
      <c r="G12" s="182" t="s">
        <v>149</v>
      </c>
      <c r="H12" s="183"/>
      <c r="I12" s="184" t="str">
        <f ca="1">IF(ISERROR($V12),"",OFFSET('Smelter Look-up'!$H$4,$V12-4,0))</f>
        <v>Kosaka</v>
      </c>
      <c r="J12" s="184" t="str">
        <f ca="1">IF(ISERROR($V12),"",OFFSET('Smelter Look-up'!$I$4,$V12-4,0))</f>
        <v>Akita</v>
      </c>
      <c r="K12" s="224"/>
      <c r="L12" s="224"/>
      <c r="M12" s="224"/>
      <c r="N12" s="224"/>
      <c r="O12" s="224" t="s">
        <v>174</v>
      </c>
      <c r="P12" s="185"/>
      <c r="Q12" s="225"/>
      <c r="R12" s="182" t="str">
        <f ca="1">IF(ISERROR($V12),"",OFFSET('Smelter Look-up'!$C$4,$V12-4,0)&amp;"")</f>
        <v>Dowa</v>
      </c>
      <c r="S12" s="181" t="str">
        <f t="shared" ca="1" si="0"/>
        <v>JP</v>
      </c>
      <c r="T12" s="181" t="str">
        <f ca="1">IF(B12="","",IF(ISERROR(MATCH($J12,SorP!$B$1:$B$6279,0)),"",INDIRECT("'SorP'!$A$"&amp;MATCH($S12&amp;$J12,SorP!C:C,0))))</f>
        <v>JP-05</v>
      </c>
      <c r="U12" s="201"/>
      <c r="V12" s="226">
        <f>IF(C12="",NA(),IF(OR(C12="Smelter not listed",C12="Smelter not yet identified"),MATCH($B12&amp;$D12,'Smelter Look-up'!$J:$J,0),MATCH($B12&amp;$C12,'Smelter Look-up'!$J:$J,0)))</f>
        <v>417</v>
      </c>
      <c r="X12" s="227">
        <f t="shared" si="1"/>
        <v>0</v>
      </c>
      <c r="AB12" s="228" t="str">
        <f t="shared" si="2"/>
        <v>TinDowa</v>
      </c>
    </row>
    <row r="13" spans="1:34" s="227" customFormat="1" ht="19.899999999999999" customHeight="1">
      <c r="A13" s="262" t="s">
        <v>175</v>
      </c>
      <c r="B13" s="182" t="s">
        <v>140</v>
      </c>
      <c r="C13" s="186" t="s">
        <v>176</v>
      </c>
      <c r="D13" s="230"/>
      <c r="E13" s="182" t="s">
        <v>177</v>
      </c>
      <c r="F13" s="182" t="s">
        <v>175</v>
      </c>
      <c r="G13" s="182" t="s">
        <v>149</v>
      </c>
      <c r="H13" s="183"/>
      <c r="I13" s="184" t="str">
        <f ca="1">IF(ISERROR($V13),"",OFFSET('Smelter Look-up'!$H$4,$V13-4,0))</f>
        <v>Novosibirsk</v>
      </c>
      <c r="J13" s="184" t="str">
        <f ca="1">IF(ISERROR($V13),"",OFFSET('Smelter Look-up'!$I$4,$V13-4,0))</f>
        <v>Novosibirskaya oblast'</v>
      </c>
      <c r="K13" s="224"/>
      <c r="L13" s="224"/>
      <c r="M13" s="224"/>
      <c r="N13" s="224"/>
      <c r="O13" s="224" t="s">
        <v>178</v>
      </c>
      <c r="P13" s="185"/>
      <c r="Q13" s="225"/>
      <c r="R13" s="182" t="str">
        <f ca="1">IF(ISERROR($V13),"",OFFSET('Smelter Look-up'!$C$4,$V13-4,0)&amp;"")</f>
        <v>JSC Novosibirsk Refinery</v>
      </c>
      <c r="S13" s="181" t="str">
        <f t="shared" ca="1" si="0"/>
        <v>RU</v>
      </c>
      <c r="T13" s="181" t="str">
        <f ca="1">IF(B13="","",IF(ISERROR(MATCH($J13,SorP!$B$1:$B$6279,0)),"",INDIRECT("'SorP'!$A$"&amp;MATCH($S13&amp;$J13,SorP!C:C,0))))</f>
        <v>RU-NVS</v>
      </c>
      <c r="U13" s="201"/>
      <c r="V13" s="226">
        <f>IF(C13="",NA(),IF(OR(C13="Smelter not listed",C13="Smelter not yet identified"),MATCH($B13&amp;$D13,'Smelter Look-up'!$J:$J,0),MATCH($B13&amp;$C13,'Smelter Look-up'!$J:$J,0)))</f>
        <v>130</v>
      </c>
      <c r="X13" s="227">
        <f t="shared" si="1"/>
        <v>0</v>
      </c>
      <c r="AB13" s="228" t="str">
        <f t="shared" si="2"/>
        <v>GoldJSC Novosibirsk Refinery</v>
      </c>
    </row>
    <row r="14" spans="1:34" s="227" customFormat="1" ht="19.899999999999999" customHeight="1">
      <c r="A14" s="262" t="s">
        <v>179</v>
      </c>
      <c r="B14" s="182" t="s">
        <v>138</v>
      </c>
      <c r="C14" s="186" t="s">
        <v>180</v>
      </c>
      <c r="D14" s="230"/>
      <c r="E14" s="182" t="s">
        <v>160</v>
      </c>
      <c r="F14" s="182" t="s">
        <v>179</v>
      </c>
      <c r="G14" s="182" t="s">
        <v>149</v>
      </c>
      <c r="H14" s="183"/>
      <c r="I14" s="184" t="str">
        <f ca="1">IF(ISERROR($V14),"",OFFSET('Smelter Look-up'!$H$4,$V14-4,0))</f>
        <v>Gejiu</v>
      </c>
      <c r="J14" s="184" t="str">
        <f ca="1">IF(ISERROR($V14),"",OFFSET('Smelter Look-up'!$I$4,$V14-4,0))</f>
        <v>Yunnan Sheng</v>
      </c>
      <c r="K14" s="224"/>
      <c r="L14" s="224"/>
      <c r="M14" s="224"/>
      <c r="N14" s="224"/>
      <c r="O14" s="224" t="s">
        <v>181</v>
      </c>
      <c r="P14" s="185"/>
      <c r="Q14" s="225"/>
      <c r="R14" s="182" t="str">
        <f ca="1">IF(ISERROR($V14),"",OFFSET('Smelter Look-up'!$C$4,$V14-4,0)&amp;"")</f>
        <v>Gejiu Zili Mining And Metallurgy Co., Ltd.</v>
      </c>
      <c r="S14" s="181" t="str">
        <f t="shared" ca="1" si="0"/>
        <v>CN</v>
      </c>
      <c r="T14" s="181" t="str">
        <f ca="1">IF(B14="","",IF(ISERROR(MATCH($J14,SorP!$B$1:$B$6279,0)),"",INDIRECT("'SorP'!$A$"&amp;MATCH($S14&amp;$J14,SorP!C:C,0))))</f>
        <v>CN-YN</v>
      </c>
      <c r="U14" s="201"/>
      <c r="V14" s="226">
        <f>IF(C14="",NA(),IF(OR(C14="Smelter not listed",C14="Smelter not yet identified"),MATCH($B14&amp;$D14,'Smelter Look-up'!$J:$J,0),MATCH($B14&amp;$C14,'Smelter Look-up'!$J:$J,0)))</f>
        <v>439</v>
      </c>
      <c r="X14" s="227">
        <f t="shared" si="1"/>
        <v>0</v>
      </c>
      <c r="AB14" s="228" t="str">
        <f t="shared" si="2"/>
        <v>TinGejiu Zili Mining And Metallurgy Co., Ltd.</v>
      </c>
    </row>
    <row r="15" spans="1:34" s="227" customFormat="1" ht="19.899999999999999" customHeight="1">
      <c r="A15" s="262" t="s">
        <v>182</v>
      </c>
      <c r="B15" s="182" t="s">
        <v>139</v>
      </c>
      <c r="C15" s="186" t="s">
        <v>183</v>
      </c>
      <c r="D15" s="230"/>
      <c r="E15" s="182" t="s">
        <v>148</v>
      </c>
      <c r="F15" s="182" t="s">
        <v>182</v>
      </c>
      <c r="G15" s="182" t="s">
        <v>149</v>
      </c>
      <c r="H15" s="183"/>
      <c r="I15" s="184" t="str">
        <f ca="1">IF(ISERROR($V15),"",OFFSET('Smelter Look-up'!$H$4,$V15-4,0))</f>
        <v/>
      </c>
      <c r="J15" s="184" t="str">
        <f ca="1">IF(ISERROR($V15),"",OFFSET('Smelter Look-up'!$I$4,$V15-4,0))</f>
        <v/>
      </c>
      <c r="K15" s="224"/>
      <c r="L15" s="224"/>
      <c r="M15" s="224"/>
      <c r="N15" s="224"/>
      <c r="O15" s="224" t="s">
        <v>184</v>
      </c>
      <c r="P15" s="185"/>
      <c r="Q15" s="225"/>
      <c r="R15" s="182" t="str">
        <f ca="1">IF(ISERROR($V15),"",OFFSET('Smelter Look-up'!$C$4,$V15-4,0)&amp;"")</f>
        <v/>
      </c>
      <c r="S15" s="181" t="str">
        <f t="shared" ca="1" si="0"/>
        <v>US</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si="1"/>
        <v>0</v>
      </c>
      <c r="AB15" s="228" t="str">
        <f t="shared" si="2"/>
        <v>TungstenGlobal Tungsten &amp; Powders LLC</v>
      </c>
    </row>
    <row r="16" spans="1:34" s="227" customFormat="1" ht="19.899999999999999" customHeight="1">
      <c r="A16" s="262" t="s">
        <v>185</v>
      </c>
      <c r="B16" s="182" t="s">
        <v>140</v>
      </c>
      <c r="C16" s="186" t="s">
        <v>186</v>
      </c>
      <c r="D16" s="230"/>
      <c r="E16" s="182" t="s">
        <v>169</v>
      </c>
      <c r="F16" s="182" t="s">
        <v>185</v>
      </c>
      <c r="G16" s="182" t="s">
        <v>149</v>
      </c>
      <c r="H16" s="183"/>
      <c r="I16" s="184" t="str">
        <f ca="1">IF(ISERROR($V16),"",OFFSET('Smelter Look-up'!$H$4,$V16-4,0))</f>
        <v>Seo-gu</v>
      </c>
      <c r="J16" s="184" t="str">
        <f ca="1">IF(ISERROR($V16),"",OFFSET('Smelter Look-up'!$I$4,$V16-4,0))</f>
        <v>Incheon-gwangyeoksi</v>
      </c>
      <c r="K16" s="224"/>
      <c r="L16" s="224"/>
      <c r="M16" s="224"/>
      <c r="N16" s="224"/>
      <c r="O16" s="224" t="s">
        <v>187</v>
      </c>
      <c r="P16" s="185"/>
      <c r="Q16" s="225"/>
      <c r="R16" s="182" t="str">
        <f ca="1">IF(ISERROR($V16),"",OFFSET('Smelter Look-up'!$C$4,$V16-4,0)&amp;"")</f>
        <v>LT Metal Ltd.</v>
      </c>
      <c r="S16" s="181" t="str">
        <f t="shared" ca="1" si="0"/>
        <v>KR</v>
      </c>
      <c r="T16" s="181" t="str">
        <f ca="1">IF(B16="","",IF(ISERROR(MATCH($J16,SorP!$B$1:$B$6279,0)),"",INDIRECT("'SorP'!$A$"&amp;MATCH($S16&amp;$J16,SorP!C:C,0))))</f>
        <v>KR-28</v>
      </c>
      <c r="U16" s="201"/>
      <c r="V16" s="226">
        <f>IF(C16="",NA(),IF(OR(C16="Smelter not listed",C16="Smelter not yet identified"),MATCH($B16&amp;$D16,'Smelter Look-up'!$J:$J,0),MATCH($B16&amp;$C16,'Smelter Look-up'!$J:$J,0)))</f>
        <v>158</v>
      </c>
      <c r="X16" s="227">
        <f t="shared" si="1"/>
        <v>0</v>
      </c>
      <c r="AB16" s="228" t="str">
        <f t="shared" si="2"/>
        <v>GoldLT Metal Ltd.</v>
      </c>
    </row>
    <row r="17" spans="1:28" s="227" customFormat="1" ht="19.899999999999999" customHeight="1">
      <c r="A17" s="262" t="s">
        <v>188</v>
      </c>
      <c r="B17" s="182" t="s">
        <v>140</v>
      </c>
      <c r="C17" s="186" t="s">
        <v>189</v>
      </c>
      <c r="D17" s="230"/>
      <c r="E17" s="182" t="s">
        <v>156</v>
      </c>
      <c r="F17" s="182" t="s">
        <v>188</v>
      </c>
      <c r="G17" s="182" t="s">
        <v>149</v>
      </c>
      <c r="H17" s="183"/>
      <c r="I17" s="184" t="str">
        <f ca="1">IF(ISERROR($V17),"",OFFSET('Smelter Look-up'!$H$4,$V17-4,0))</f>
        <v>Pforzheim</v>
      </c>
      <c r="J17" s="184" t="str">
        <f ca="1">IF(ISERROR($V17),"",OFFSET('Smelter Look-up'!$I$4,$V17-4,0))</f>
        <v>Baden-Württemberg</v>
      </c>
      <c r="K17" s="224"/>
      <c r="L17" s="224"/>
      <c r="M17" s="224"/>
      <c r="N17" s="224"/>
      <c r="O17" s="224" t="s">
        <v>190</v>
      </c>
      <c r="P17" s="185"/>
      <c r="Q17" s="225"/>
      <c r="R17" s="182" t="str">
        <f ca="1">IF(ISERROR($V17),"",OFFSET('Smelter Look-up'!$C$4,$V17-4,0)&amp;"")</f>
        <v>Heimerle + Meule GmbH</v>
      </c>
      <c r="S17" s="181" t="str">
        <f t="shared" ca="1" si="0"/>
        <v>DE</v>
      </c>
      <c r="T17" s="181" t="str">
        <f ca="1">IF(B17="","",IF(ISERROR(MATCH($J17,SorP!$B$1:$B$6279,0)),"",INDIRECT("'SorP'!$A$"&amp;MATCH($S17&amp;$J17,SorP!C:C,0))))</f>
        <v>DE-BW</v>
      </c>
      <c r="U17" s="201"/>
      <c r="V17" s="226">
        <f>IF(C17="",NA(),IF(OR(C17="Smelter not listed",C17="Smelter not yet identified"),MATCH($B17&amp;$D17,'Smelter Look-up'!$J:$J,0),MATCH($B17&amp;$C17,'Smelter Look-up'!$J:$J,0)))</f>
        <v>101</v>
      </c>
      <c r="X17" s="227">
        <f t="shared" si="1"/>
        <v>0</v>
      </c>
      <c r="AB17" s="228" t="str">
        <f t="shared" si="2"/>
        <v>GoldHeimerle + Meule GmbH</v>
      </c>
    </row>
    <row r="18" spans="1:28" s="227" customFormat="1" ht="19.899999999999999" customHeight="1">
      <c r="A18" s="181" t="s">
        <v>191</v>
      </c>
      <c r="B18" s="182" t="s">
        <v>139</v>
      </c>
      <c r="C18" s="186" t="s">
        <v>192</v>
      </c>
      <c r="D18" s="230"/>
      <c r="E18" s="182" t="s">
        <v>160</v>
      </c>
      <c r="F18" s="182" t="s">
        <v>191</v>
      </c>
      <c r="G18" s="182" t="s">
        <v>149</v>
      </c>
      <c r="H18" s="183"/>
      <c r="I18" s="184" t="str">
        <f ca="1">IF(ISERROR($V18),"",OFFSET('Smelter Look-up'!$H$4,$V18-4,0))</f>
        <v>Hengyang</v>
      </c>
      <c r="J18" s="184" t="str">
        <f ca="1">IF(ISERROR($V18),"",OFFSET('Smelter Look-up'!$I$4,$V18-4,0))</f>
        <v>Hunan Sheng</v>
      </c>
      <c r="K18" s="224"/>
      <c r="L18" s="224"/>
      <c r="M18" s="224"/>
      <c r="N18" s="224"/>
      <c r="O18" s="224" t="s">
        <v>193</v>
      </c>
      <c r="P18" s="185"/>
      <c r="Q18" s="225"/>
      <c r="R18" s="182" t="str">
        <f ca="1">IF(ISERROR($V18),"",OFFSET('Smelter Look-up'!$C$4,$V18-4,0)&amp;"")</f>
        <v>Hunan Jintai New Material Co., Ltd.</v>
      </c>
      <c r="S18" s="181" t="str">
        <f t="shared" ca="1" si="0"/>
        <v>CN</v>
      </c>
      <c r="T18" s="181" t="str">
        <f ca="1">IF(B18="","",IF(ISERROR(MATCH($J18,SorP!$B$1:$B$6279,0)),"",INDIRECT("'SorP'!$A$"&amp;MATCH($S18&amp;$J18,SorP!C:C,0))))</f>
        <v>CN-HN</v>
      </c>
      <c r="U18" s="201"/>
      <c r="V18" s="226">
        <f>IF(C18="",NA(),IF(OR(C18="Smelter not listed",C18="Smelter not yet identified"),MATCH($B18&amp;$D18,'Smelter Look-up'!$J:$J,0),MATCH($B18&amp;$C18,'Smelter Look-up'!$J:$J,0)))</f>
        <v>597</v>
      </c>
      <c r="X18" s="227">
        <f t="shared" si="1"/>
        <v>0</v>
      </c>
      <c r="AB18" s="228" t="str">
        <f t="shared" si="2"/>
        <v>TungstenHunan Jintai New Material Co., Ltd.</v>
      </c>
    </row>
    <row r="19" spans="1:28" s="227" customFormat="1" ht="51">
      <c r="A19" s="181" t="s">
        <v>194</v>
      </c>
      <c r="B19" s="182" t="s">
        <v>140</v>
      </c>
      <c r="C19" s="186" t="s">
        <v>195</v>
      </c>
      <c r="D19" s="230"/>
      <c r="E19" s="182" t="s">
        <v>169</v>
      </c>
      <c r="F19" s="182" t="s">
        <v>194</v>
      </c>
      <c r="G19" s="182" t="s">
        <v>149</v>
      </c>
      <c r="H19" s="183"/>
      <c r="I19" s="184" t="str">
        <f ca="1">IF(ISERROR($V19),"",OFFSET('Smelter Look-up'!$H$4,$V19-4,0))</f>
        <v>Danwon</v>
      </c>
      <c r="J19" s="184" t="str">
        <f ca="1">IF(ISERROR($V19),"",OFFSET('Smelter Look-up'!$I$4,$V19-4,0))</f>
        <v>Gyeonggi-do</v>
      </c>
      <c r="K19" s="224"/>
      <c r="L19" s="224"/>
      <c r="M19" s="224"/>
      <c r="N19" s="224"/>
      <c r="O19" s="224" t="s">
        <v>196</v>
      </c>
      <c r="P19" s="185"/>
      <c r="Q19" s="225"/>
      <c r="R19" s="182" t="str">
        <f ca="1">IF(ISERROR($V19),"",OFFSET('Smelter Look-up'!$C$4,$V19-4,0)&amp;"")</f>
        <v>HwaSeong CJ CO., LTD.</v>
      </c>
      <c r="S19" s="181" t="str">
        <f t="shared" ca="1" si="0"/>
        <v>KR</v>
      </c>
      <c r="T19" s="181" t="str">
        <f ca="1">IF(B19="","",IF(ISERROR(MATCH($J19,SorP!$B$1:$B$6279,0)),"",INDIRECT("'SorP'!$A$"&amp;MATCH($S19&amp;$J19,SorP!C:C,0))))</f>
        <v>KR-41</v>
      </c>
      <c r="U19" s="201"/>
      <c r="V19" s="226">
        <f>IF(C19="",NA(),IF(OR(C19="Smelter not listed",C19="Smelter not yet identified"),MATCH($B19&amp;$D19,'Smelter Look-up'!$J:$J,0),MATCH($B19&amp;$C19,'Smelter Look-up'!$J:$J,0)))</f>
        <v>114</v>
      </c>
      <c r="X19" s="227">
        <f t="shared" si="1"/>
        <v>0</v>
      </c>
      <c r="AB19" s="228" t="str">
        <f t="shared" si="2"/>
        <v>GoldHwaSeong CJ CO., LTD.</v>
      </c>
    </row>
    <row r="20" spans="1:28" s="227" customFormat="1" ht="153">
      <c r="A20" s="181" t="s">
        <v>197</v>
      </c>
      <c r="B20" s="182" t="s">
        <v>140</v>
      </c>
      <c r="C20" s="186" t="s">
        <v>198</v>
      </c>
      <c r="D20" s="230"/>
      <c r="E20" s="182" t="s">
        <v>160</v>
      </c>
      <c r="F20" s="182" t="s">
        <v>197</v>
      </c>
      <c r="G20" s="182" t="s">
        <v>149</v>
      </c>
      <c r="H20" s="183"/>
      <c r="I20" s="184" t="str">
        <f ca="1">IF(ISERROR($V20),"",OFFSET('Smelter Look-up'!$H$4,$V20-4,0))</f>
        <v>Hohhot</v>
      </c>
      <c r="J20" s="184" t="str">
        <f ca="1">IF(ISERROR($V20),"",OFFSET('Smelter Look-up'!$I$4,$V20-4,0))</f>
        <v>Nei Mongol Zizhiqu</v>
      </c>
      <c r="K20" s="224"/>
      <c r="L20" s="224"/>
      <c r="M20" s="224"/>
      <c r="N20" s="224"/>
      <c r="O20" s="224" t="s">
        <v>199</v>
      </c>
      <c r="P20" s="185"/>
      <c r="Q20" s="225"/>
      <c r="R20" s="182" t="str">
        <f ca="1">IF(ISERROR($V20),"",OFFSET('Smelter Look-up'!$C$4,$V20-4,0)&amp;"")</f>
        <v>Inner Mongolia Qiankun Gold and Silver Refinery Share Co., Ltd.</v>
      </c>
      <c r="S20" s="181" t="str">
        <f t="shared" ca="1" si="0"/>
        <v>CN</v>
      </c>
      <c r="T20" s="181" t="str">
        <f ca="1">IF(B20="","",IF(ISERROR(MATCH($J20,SorP!$B$1:$B$6279,0)),"",INDIRECT("'SorP'!$A$"&amp;MATCH($S20&amp;$J20,SorP!C:C,0))))</f>
        <v>CN-NM</v>
      </c>
      <c r="U20" s="201"/>
      <c r="V20" s="226">
        <f>IF(C20="",NA(),IF(OR(C20="Smelter not listed",C20="Smelter not yet identified"),MATCH($B20&amp;$D20,'Smelter Look-up'!$J:$J,0),MATCH($B20&amp;$C20,'Smelter Look-up'!$J:$J,0)))</f>
        <v>116</v>
      </c>
      <c r="X20" s="227">
        <f t="shared" si="1"/>
        <v>0</v>
      </c>
      <c r="AB20" s="228" t="str">
        <f t="shared" si="2"/>
        <v>GoldInner Mongolia Qiankun Gold and Silver Refinery Share Co., Ltd.</v>
      </c>
    </row>
    <row r="21" spans="1:28" s="227" customFormat="1" ht="114.75">
      <c r="A21" s="181" t="s">
        <v>200</v>
      </c>
      <c r="B21" s="182" t="s">
        <v>140</v>
      </c>
      <c r="C21" s="186" t="s">
        <v>201</v>
      </c>
      <c r="D21" s="230"/>
      <c r="E21" s="182" t="s">
        <v>173</v>
      </c>
      <c r="F21" s="182" t="s">
        <v>200</v>
      </c>
      <c r="G21" s="182" t="s">
        <v>149</v>
      </c>
      <c r="H21" s="183"/>
      <c r="I21" s="184" t="str">
        <f ca="1">IF(ISERROR($V21),"",OFFSET('Smelter Look-up'!$H$4,$V21-4,0))</f>
        <v>Soka</v>
      </c>
      <c r="J21" s="184" t="str">
        <f ca="1">IF(ISERROR($V21),"",OFFSET('Smelter Look-up'!$I$4,$V21-4,0))</f>
        <v>Saitama</v>
      </c>
      <c r="K21" s="224"/>
      <c r="L21" s="224"/>
      <c r="M21" s="224"/>
      <c r="N21" s="224"/>
      <c r="O21" s="224" t="s">
        <v>202</v>
      </c>
      <c r="P21" s="185"/>
      <c r="Q21" s="225"/>
      <c r="R21" s="182" t="str">
        <f ca="1">IF(ISERROR($V21),"",OFFSET('Smelter Look-up'!$C$4,$V21-4,0)&amp;"")</f>
        <v>Ishifuku Metal Industry Co., Ltd.</v>
      </c>
      <c r="S21" s="181" t="str">
        <f t="shared" ca="1" si="0"/>
        <v>JP</v>
      </c>
      <c r="T21" s="181" t="str">
        <f ca="1">IF(B21="","",IF(ISERROR(MATCH($J21,SorP!$B$1:$B$6279,0)),"",INDIRECT("'SorP'!$A$"&amp;MATCH($S21&amp;$J21,SorP!C:C,0))))</f>
        <v>JP-11</v>
      </c>
      <c r="U21" s="201"/>
      <c r="V21" s="226">
        <f>IF(C21="",NA(),IF(OR(C21="Smelter not listed",C21="Smelter not yet identified"),MATCH($B21&amp;$D21,'Smelter Look-up'!$J:$J,0),MATCH($B21&amp;$C21,'Smelter Look-up'!$J:$J,0)))</f>
        <v>118</v>
      </c>
      <c r="X21" s="227">
        <f t="shared" si="1"/>
        <v>0</v>
      </c>
      <c r="AB21" s="228" t="str">
        <f t="shared" si="2"/>
        <v>GoldIshifuku Metal Industry Co., Ltd.</v>
      </c>
    </row>
    <row r="22" spans="1:28" s="227" customFormat="1" ht="89.25">
      <c r="A22" s="181" t="s">
        <v>203</v>
      </c>
      <c r="B22" s="182" t="s">
        <v>140</v>
      </c>
      <c r="C22" s="186" t="s">
        <v>204</v>
      </c>
      <c r="D22" s="230"/>
      <c r="E22" s="182" t="s">
        <v>160</v>
      </c>
      <c r="F22" s="182" t="s">
        <v>203</v>
      </c>
      <c r="G22" s="182" t="s">
        <v>149</v>
      </c>
      <c r="H22" s="183"/>
      <c r="I22" s="184" t="str">
        <f ca="1">IF(ISERROR($V22),"",OFFSET('Smelter Look-up'!$H$4,$V22-4,0))</f>
        <v>Lingbao</v>
      </c>
      <c r="J22" s="184" t="str">
        <f ca="1">IF(ISERROR($V22),"",OFFSET('Smelter Look-up'!$I$4,$V22-4,0))</f>
        <v>Henan Sheng</v>
      </c>
      <c r="K22" s="224"/>
      <c r="L22" s="224"/>
      <c r="M22" s="224"/>
      <c r="N22" s="224"/>
      <c r="O22" s="224" t="s">
        <v>205</v>
      </c>
      <c r="P22" s="185"/>
      <c r="Q22" s="225"/>
      <c r="R22" s="182" t="str">
        <f ca="1">IF(ISERROR($V22),"",OFFSET('Smelter Look-up'!$C$4,$V22-4,0)&amp;"")</f>
        <v>Lingbao Jinyuan Tonghui Refinery Co., Ltd.</v>
      </c>
      <c r="S22" s="181" t="str">
        <f t="shared" ca="1" si="0"/>
        <v>CN</v>
      </c>
      <c r="T22" s="181" t="str">
        <f ca="1">IF(B22="","",IF(ISERROR(MATCH($J22,SorP!$B$1:$B$6279,0)),"",INDIRECT("'SorP'!$A$"&amp;MATCH($S22&amp;$J22,SorP!C:C,0))))</f>
        <v>CN-HA</v>
      </c>
      <c r="U22" s="201"/>
      <c r="V22" s="226">
        <f>IF(C22="",NA(),IF(OR(C22="Smelter not listed",C22="Smelter not yet identified"),MATCH($B22&amp;$D22,'Smelter Look-up'!$J:$J,0),MATCH($B22&amp;$C22,'Smelter Look-up'!$J:$J,0)))</f>
        <v>155</v>
      </c>
      <c r="X22" s="227">
        <f t="shared" si="1"/>
        <v>0</v>
      </c>
      <c r="AB22" s="228" t="str">
        <f t="shared" si="2"/>
        <v>GoldLingbao Jinyuan Tonghui Refinery Co., Ltd.</v>
      </c>
    </row>
    <row r="23" spans="1:28" s="227" customFormat="1" ht="89.25">
      <c r="A23" s="181" t="s">
        <v>206</v>
      </c>
      <c r="B23" s="182" t="s">
        <v>138</v>
      </c>
      <c r="C23" s="186" t="s">
        <v>207</v>
      </c>
      <c r="D23" s="230"/>
      <c r="E23" s="182" t="s">
        <v>160</v>
      </c>
      <c r="F23" s="182" t="s">
        <v>206</v>
      </c>
      <c r="G23" s="182" t="s">
        <v>149</v>
      </c>
      <c r="H23" s="183"/>
      <c r="I23" s="184" t="str">
        <f ca="1">IF(ISERROR($V23),"",OFFSET('Smelter Look-up'!$H$4,$V23-4,0))</f>
        <v>Laibin</v>
      </c>
      <c r="J23" s="184" t="str">
        <f ca="1">IF(ISERROR($V23),"",OFFSET('Smelter Look-up'!$I$4,$V23-4,0))</f>
        <v>Guangxi Zhuangzu Zizhiqu</v>
      </c>
      <c r="K23" s="224"/>
      <c r="L23" s="224"/>
      <c r="M23" s="224"/>
      <c r="N23" s="224"/>
      <c r="O23" s="224" t="s">
        <v>208</v>
      </c>
      <c r="P23" s="185"/>
      <c r="Q23" s="225"/>
      <c r="R23" s="182" t="str">
        <f ca="1">IF(ISERROR($V23),"",OFFSET('Smelter Look-up'!$C$4,$V23-4,0)&amp;"")</f>
        <v>China Tin Group Co., Ltd.</v>
      </c>
      <c r="S23" s="181" t="str">
        <f t="shared" ca="1" si="0"/>
        <v>CN</v>
      </c>
      <c r="T23" s="181" t="str">
        <f ca="1">IF(B23="","",IF(ISERROR(MATCH($J23,SorP!$B$1:$B$6279,0)),"",INDIRECT("'SorP'!$A$"&amp;MATCH($S23&amp;$J23,SorP!C:C,0))))</f>
        <v>CN-GX</v>
      </c>
      <c r="U23" s="201"/>
      <c r="V23" s="226">
        <f>IF(C23="",NA(),IF(OR(C23="Smelter not listed",C23="Smelter not yet identified"),MATCH($B23&amp;$D23,'Smelter Look-up'!$J:$J,0),MATCH($B23&amp;$C23,'Smelter Look-up'!$J:$J,0)))</f>
        <v>403</v>
      </c>
      <c r="X23" s="227">
        <f t="shared" si="1"/>
        <v>0</v>
      </c>
      <c r="AB23" s="228" t="str">
        <f t="shared" si="2"/>
        <v>TinChina Tin Group Co., Ltd.</v>
      </c>
    </row>
    <row r="24" spans="1:28" s="227" customFormat="1" ht="178.5">
      <c r="A24" s="181" t="s">
        <v>209</v>
      </c>
      <c r="B24" s="182" t="s">
        <v>140</v>
      </c>
      <c r="C24" s="186" t="s">
        <v>210</v>
      </c>
      <c r="D24" s="230"/>
      <c r="E24" s="182" t="s">
        <v>173</v>
      </c>
      <c r="F24" s="182" t="s">
        <v>209</v>
      </c>
      <c r="G24" s="182" t="s">
        <v>149</v>
      </c>
      <c r="H24" s="183"/>
      <c r="I24" s="184" t="str">
        <f ca="1">IF(ISERROR($V24),"",OFFSET('Smelter Look-up'!$H$4,$V24-4,0))</f>
        <v>Iruma</v>
      </c>
      <c r="J24" s="184" t="str">
        <f ca="1">IF(ISERROR($V24),"",OFFSET('Smelter Look-up'!$I$4,$V24-4,0))</f>
        <v>Saitama</v>
      </c>
      <c r="K24" s="224"/>
      <c r="L24" s="224"/>
      <c r="M24" s="224"/>
      <c r="N24" s="224"/>
      <c r="O24" s="224" t="s">
        <v>211</v>
      </c>
      <c r="P24" s="185"/>
      <c r="Q24" s="225"/>
      <c r="R24" s="182" t="str">
        <f ca="1">IF(ISERROR($V24),"",OFFSET('Smelter Look-up'!$C$4,$V24-4,0)&amp;"")</f>
        <v>Matsuda Sangyo Co., Ltd.</v>
      </c>
      <c r="S24" s="181" t="str">
        <f t="shared" ca="1" si="0"/>
        <v>JP</v>
      </c>
      <c r="T24" s="181" t="str">
        <f ca="1">IF(B24="","",IF(ISERROR(MATCH($J24,SorP!$B$1:$B$6279,0)),"",INDIRECT("'SorP'!$A$"&amp;MATCH($S24&amp;$J24,SorP!C:C,0))))</f>
        <v>JP-11</v>
      </c>
      <c r="U24" s="201"/>
      <c r="V24" s="226">
        <f>IF(C24="",NA(),IF(OR(C24="Smelter not listed",C24="Smelter not yet identified"),MATCH($B24&amp;$D24,'Smelter Look-up'!$J:$J,0),MATCH($B24&amp;$C24,'Smelter Look-up'!$J:$J,0)))</f>
        <v>164</v>
      </c>
      <c r="X24" s="227">
        <f t="shared" si="1"/>
        <v>0</v>
      </c>
      <c r="AB24" s="228" t="str">
        <f t="shared" si="2"/>
        <v>GoldMatsuda Sangyo Co., Ltd.</v>
      </c>
    </row>
    <row r="25" spans="1:28" s="227" customFormat="1" ht="127.5">
      <c r="A25" s="181" t="s">
        <v>212</v>
      </c>
      <c r="B25" s="182" t="s">
        <v>140</v>
      </c>
      <c r="C25" s="186" t="s">
        <v>213</v>
      </c>
      <c r="D25" s="230"/>
      <c r="E25" s="182" t="s">
        <v>160</v>
      </c>
      <c r="F25" s="182" t="s">
        <v>212</v>
      </c>
      <c r="G25" s="182" t="s">
        <v>149</v>
      </c>
      <c r="H25" s="183"/>
      <c r="I25" s="184" t="str">
        <f ca="1">IF(ISERROR($V25),"",OFFSET('Smelter Look-up'!$H$4,$V25-4,0))</f>
        <v>Kwai Chung</v>
      </c>
      <c r="J25" s="184" t="str">
        <f ca="1">IF(ISERROR($V25),"",OFFSET('Smelter Look-up'!$I$4,$V25-4,0))</f>
        <v>Hong Kong SAR (see also separate country code entry under HK)</v>
      </c>
      <c r="K25" s="224"/>
      <c r="L25" s="224"/>
      <c r="M25" s="224"/>
      <c r="N25" s="224"/>
      <c r="O25" s="224" t="s">
        <v>214</v>
      </c>
      <c r="P25" s="185"/>
      <c r="Q25" s="225"/>
      <c r="R25" s="182" t="str">
        <f ca="1">IF(ISERROR($V25),"",OFFSET('Smelter Look-up'!$C$4,$V25-4,0)&amp;"")</f>
        <v>Metalor Technologies (Hong Kong) Ltd.</v>
      </c>
      <c r="S25" s="181" t="str">
        <f t="shared" ca="1" si="0"/>
        <v>CN</v>
      </c>
      <c r="T25" s="181" t="str">
        <f ca="1">IF(B25="","",IF(ISERROR(MATCH($J25,SorP!$B$1:$B$6279,0)),"",INDIRECT("'SorP'!$A$"&amp;MATCH($S25&amp;$J25,SorP!C:C,0))))</f>
        <v>CN-HK</v>
      </c>
      <c r="U25" s="201"/>
      <c r="V25" s="226">
        <f>IF(C25="",NA(),IF(OR(C25="Smelter not listed",C25="Smelter not yet identified"),MATCH($B25&amp;$D25,'Smelter Look-up'!$J:$J,0),MATCH($B25&amp;$C25,'Smelter Look-up'!$J:$J,0)))</f>
        <v>172</v>
      </c>
      <c r="X25" s="227">
        <f t="shared" si="1"/>
        <v>0</v>
      </c>
      <c r="AB25" s="228" t="str">
        <f t="shared" si="2"/>
        <v>GoldMetalor Technologies (Hong Kong) Ltd.</v>
      </c>
    </row>
    <row r="26" spans="1:28" s="227" customFormat="1" ht="102">
      <c r="A26" s="181" t="s">
        <v>215</v>
      </c>
      <c r="B26" s="182" t="s">
        <v>140</v>
      </c>
      <c r="C26" s="186" t="s">
        <v>216</v>
      </c>
      <c r="D26" s="230"/>
      <c r="E26" s="182" t="s">
        <v>217</v>
      </c>
      <c r="F26" s="182" t="s">
        <v>215</v>
      </c>
      <c r="G26" s="182" t="s">
        <v>149</v>
      </c>
      <c r="H26" s="183"/>
      <c r="I26" s="184" t="str">
        <f ca="1">IF(ISERROR($V26),"",OFFSET('Smelter Look-up'!$H$4,$V26-4,0))</f>
        <v>Singapore</v>
      </c>
      <c r="J26" s="184" t="str">
        <f ca="1">IF(ISERROR($V26),"",OFFSET('Smelter Look-up'!$I$4,$V26-4,0))</f>
        <v>South West</v>
      </c>
      <c r="K26" s="224"/>
      <c r="L26" s="224"/>
      <c r="M26" s="224"/>
      <c r="N26" s="224"/>
      <c r="O26" s="224" t="s">
        <v>218</v>
      </c>
      <c r="P26" s="185"/>
      <c r="Q26" s="225"/>
      <c r="R26" s="182" t="str">
        <f ca="1">IF(ISERROR($V26),"",OFFSET('Smelter Look-up'!$C$4,$V26-4,0)&amp;"")</f>
        <v>Metalor Technologies (Singapore) Pte., Ltd.</v>
      </c>
      <c r="S26" s="181" t="str">
        <f t="shared" ca="1" si="0"/>
        <v>SG</v>
      </c>
      <c r="T26" s="181" t="str">
        <f ca="1">IF(B26="","",IF(ISERROR(MATCH($J26,SorP!$B$1:$B$6279,0)),"",INDIRECT("'SorP'!$A$"&amp;MATCH($S26&amp;$J26,SorP!C:C,0))))</f>
        <v>SG-05</v>
      </c>
      <c r="U26" s="201"/>
      <c r="V26" s="226">
        <f>IF(C26="",NA(),IF(OR(C26="Smelter not listed",C26="Smelter not yet identified"),MATCH($B26&amp;$D26,'Smelter Look-up'!$J:$J,0),MATCH($B26&amp;$C26,'Smelter Look-up'!$J:$J,0)))</f>
        <v>173</v>
      </c>
      <c r="X26" s="227">
        <f t="shared" si="1"/>
        <v>0</v>
      </c>
      <c r="AB26" s="228" t="str">
        <f t="shared" si="2"/>
        <v>GoldMetalor Technologies (Singapore) Pte., Ltd.</v>
      </c>
    </row>
    <row r="27" spans="1:28" s="227" customFormat="1" ht="89.25">
      <c r="A27" s="181" t="s">
        <v>219</v>
      </c>
      <c r="B27" s="182" t="s">
        <v>140</v>
      </c>
      <c r="C27" s="186" t="s">
        <v>220</v>
      </c>
      <c r="D27" s="230"/>
      <c r="E27" s="182" t="s">
        <v>221</v>
      </c>
      <c r="F27" s="182" t="s">
        <v>219</v>
      </c>
      <c r="G27" s="182" t="s">
        <v>149</v>
      </c>
      <c r="H27" s="183"/>
      <c r="I27" s="184" t="str">
        <f ca="1">IF(ISERROR($V27),"",OFFSET('Smelter Look-up'!$H$4,$V27-4,0))</f>
        <v>Marin</v>
      </c>
      <c r="J27" s="184" t="str">
        <f ca="1">IF(ISERROR($V27),"",OFFSET('Smelter Look-up'!$I$4,$V27-4,0))</f>
        <v>Neuchâtel</v>
      </c>
      <c r="K27" s="224"/>
      <c r="L27" s="224"/>
      <c r="M27" s="224"/>
      <c r="N27" s="224"/>
      <c r="O27" s="224" t="s">
        <v>222</v>
      </c>
      <c r="P27" s="185"/>
      <c r="Q27" s="225"/>
      <c r="R27" s="182" t="str">
        <f ca="1">IF(ISERROR($V27),"",OFFSET('Smelter Look-up'!$C$4,$V27-4,0)&amp;"")</f>
        <v>Metalor Technologies S.A.</v>
      </c>
      <c r="S27" s="181" t="str">
        <f t="shared" ca="1" si="0"/>
        <v>CH</v>
      </c>
      <c r="T27" s="181" t="str">
        <f ca="1">IF(B27="","",IF(ISERROR(MATCH($J27,SorP!$B$1:$B$6279,0)),"",INDIRECT("'SorP'!$A$"&amp;MATCH($S27&amp;$J27,SorP!C:C,0))))</f>
        <v>CH-NE</v>
      </c>
      <c r="U27" s="201"/>
      <c r="V27" s="226">
        <f>IF(C27="",NA(),IF(OR(C27="Smelter not listed",C27="Smelter not yet identified"),MATCH($B27&amp;$D27,'Smelter Look-up'!$J:$J,0),MATCH($B27&amp;$C27,'Smelter Look-up'!$J:$J,0)))</f>
        <v>175</v>
      </c>
      <c r="X27" s="227">
        <f t="shared" si="1"/>
        <v>0</v>
      </c>
      <c r="AB27" s="228" t="str">
        <f t="shared" si="2"/>
        <v>GoldMetalor Technologies S.A.</v>
      </c>
    </row>
    <row r="28" spans="1:28" s="227" customFormat="1" ht="51">
      <c r="A28" s="181" t="s">
        <v>223</v>
      </c>
      <c r="B28" s="182" t="s">
        <v>138</v>
      </c>
      <c r="C28" s="186" t="s">
        <v>224</v>
      </c>
      <c r="D28" s="230"/>
      <c r="E28" s="182" t="s">
        <v>225</v>
      </c>
      <c r="F28" s="182" t="s">
        <v>223</v>
      </c>
      <c r="G28" s="182" t="s">
        <v>149</v>
      </c>
      <c r="H28" s="183"/>
      <c r="I28" s="184" t="str">
        <f ca="1">IF(ISERROR($V28),"",OFFSET('Smelter Look-up'!$H$4,$V28-4,0))</f>
        <v>Bairro Guarapiranga</v>
      </c>
      <c r="J28" s="184" t="str">
        <f ca="1">IF(ISERROR($V28),"",OFFSET('Smelter Look-up'!$I$4,$V28-4,0))</f>
        <v>São Paulo</v>
      </c>
      <c r="K28" s="224"/>
      <c r="L28" s="224"/>
      <c r="M28" s="224"/>
      <c r="N28" s="224"/>
      <c r="O28" s="224" t="s">
        <v>226</v>
      </c>
      <c r="P28" s="185"/>
      <c r="Q28" s="225"/>
      <c r="R28" s="182" t="str">
        <f ca="1">IF(ISERROR($V28),"",OFFSET('Smelter Look-up'!$C$4,$V28-4,0)&amp;"")</f>
        <v>Mineracao Taboca S.A.</v>
      </c>
      <c r="S28" s="181" t="str">
        <f t="shared" ca="1" si="0"/>
        <v>BR</v>
      </c>
      <c r="T28" s="181" t="str">
        <f ca="1">IF(B28="","",IF(ISERROR(MATCH($J28,SorP!$B$1:$B$6279,0)),"",INDIRECT("'SorP'!$A$"&amp;MATCH($S28&amp;$J28,SorP!C:C,0))))</f>
        <v>BR-SP</v>
      </c>
      <c r="U28" s="201"/>
      <c r="V28" s="226">
        <f>IF(C28="",NA(),IF(OR(C28="Smelter not listed",C28="Smelter not yet identified"),MATCH($B28&amp;$D28,'Smelter Look-up'!$J:$J,0),MATCH($B28&amp;$C28,'Smelter Look-up'!$J:$J,0)))</f>
        <v>465</v>
      </c>
      <c r="X28" s="227">
        <f t="shared" si="1"/>
        <v>0</v>
      </c>
      <c r="AB28" s="228" t="str">
        <f t="shared" si="2"/>
        <v>TinMineracao Taboca S.A.</v>
      </c>
    </row>
    <row r="29" spans="1:28" s="227" customFormat="1" ht="102">
      <c r="A29" s="181" t="s">
        <v>227</v>
      </c>
      <c r="B29" s="182" t="s">
        <v>140</v>
      </c>
      <c r="C29" s="186" t="s">
        <v>228</v>
      </c>
      <c r="D29" s="230"/>
      <c r="E29" s="182" t="s">
        <v>173</v>
      </c>
      <c r="F29" s="182" t="s">
        <v>227</v>
      </c>
      <c r="G29" s="182" t="s">
        <v>149</v>
      </c>
      <c r="H29" s="183"/>
      <c r="I29" s="184" t="str">
        <f ca="1">IF(ISERROR($V29),"",OFFSET('Smelter Look-up'!$H$4,$V29-4,0))</f>
        <v>Tokyo</v>
      </c>
      <c r="J29" s="184" t="str">
        <f ca="1">IF(ISERROR($V29),"",OFFSET('Smelter Look-up'!$I$4,$V29-4,0))</f>
        <v>Tokyo</v>
      </c>
      <c r="K29" s="224"/>
      <c r="L29" s="224"/>
      <c r="M29" s="224"/>
      <c r="N29" s="224"/>
      <c r="O29" s="224" t="s">
        <v>229</v>
      </c>
      <c r="P29" s="185"/>
      <c r="Q29" s="225"/>
      <c r="R29" s="182" t="str">
        <f ca="1">IF(ISERROR($V29),"",OFFSET('Smelter Look-up'!$C$4,$V29-4,0)&amp;"")</f>
        <v>Mitsubishi Materials Corporation</v>
      </c>
      <c r="S29" s="181" t="str">
        <f t="shared" ca="1" si="0"/>
        <v>JP</v>
      </c>
      <c r="T29" s="181" t="str">
        <f ca="1">IF(B29="","",IF(ISERROR(MATCH($J29,SorP!$B$1:$B$6279,0)),"",INDIRECT("'SorP'!$A$"&amp;MATCH($S29&amp;$J29,SorP!C:C,0))))</f>
        <v>JP-13</v>
      </c>
      <c r="U29" s="201"/>
      <c r="V29" s="226">
        <f>IF(C29="",NA(),IF(OR(C29="Smelter not listed",C29="Smelter not yet identified"),MATCH($B29&amp;$D29,'Smelter Look-up'!$J:$J,0),MATCH($B29&amp;$C29,'Smelter Look-up'!$J:$J,0)))</f>
        <v>181</v>
      </c>
      <c r="X29" s="227">
        <f t="shared" si="1"/>
        <v>0</v>
      </c>
      <c r="AB29" s="228" t="str">
        <f t="shared" si="2"/>
        <v>GoldMitsubishi Materials Corporation</v>
      </c>
    </row>
    <row r="30" spans="1:28" s="227" customFormat="1" ht="114.75">
      <c r="A30" s="181" t="s">
        <v>230</v>
      </c>
      <c r="B30" s="182" t="s">
        <v>137</v>
      </c>
      <c r="C30" s="186" t="s">
        <v>231</v>
      </c>
      <c r="D30" s="230"/>
      <c r="E30" s="182" t="s">
        <v>173</v>
      </c>
      <c r="F30" s="182" t="s">
        <v>230</v>
      </c>
      <c r="G30" s="182" t="s">
        <v>149</v>
      </c>
      <c r="H30" s="183"/>
      <c r="I30" s="184" t="str">
        <f ca="1">IF(ISERROR($V30),"",OFFSET('Smelter Look-up'!$H$4,$V30-4,0))</f>
        <v>Omuta</v>
      </c>
      <c r="J30" s="184" t="str">
        <f ca="1">IF(ISERROR($V30),"",OFFSET('Smelter Look-up'!$I$4,$V30-4,0))</f>
        <v>Fukuoka</v>
      </c>
      <c r="K30" s="224"/>
      <c r="L30" s="224"/>
      <c r="M30" s="224"/>
      <c r="N30" s="224"/>
      <c r="O30" s="224" t="s">
        <v>232</v>
      </c>
      <c r="P30" s="185"/>
      <c r="Q30" s="225"/>
      <c r="R30" s="182" t="str">
        <f ca="1">IF(ISERROR($V30),"",OFFSET('Smelter Look-up'!$C$4,$V30-4,0)&amp;"")</f>
        <v>Mitsui Mining and Smelting Co., Ltd.</v>
      </c>
      <c r="S30" s="181" t="str">
        <f t="shared" ca="1" si="0"/>
        <v>JP</v>
      </c>
      <c r="T30" s="181" t="str">
        <f ca="1">IF(B30="","",IF(ISERROR(MATCH($J30,SorP!$B$1:$B$6279,0)),"",INDIRECT("'SorP'!$A$"&amp;MATCH($S30&amp;$J30,SorP!C:C,0))))</f>
        <v>JP-40</v>
      </c>
      <c r="U30" s="201"/>
      <c r="V30" s="226">
        <f>IF(C30="",NA(),IF(OR(C30="Smelter not listed",C30="Smelter not yet identified"),MATCH($B30&amp;$D30,'Smelter Look-up'!$J:$J,0),MATCH($B30&amp;$C30,'Smelter Look-up'!$J:$J,0)))</f>
        <v>355</v>
      </c>
      <c r="X30" s="227">
        <f t="shared" si="1"/>
        <v>0</v>
      </c>
      <c r="AB30" s="228" t="str">
        <f t="shared" si="2"/>
        <v>TantalumMitsui Mining and Smelting Co., Ltd.</v>
      </c>
    </row>
    <row r="31" spans="1:28" s="227" customFormat="1" ht="102">
      <c r="A31" s="181" t="s">
        <v>233</v>
      </c>
      <c r="B31" s="182" t="s">
        <v>140</v>
      </c>
      <c r="C31" s="186" t="s">
        <v>234</v>
      </c>
      <c r="D31" s="230"/>
      <c r="E31" s="182" t="s">
        <v>177</v>
      </c>
      <c r="F31" s="182" t="s">
        <v>233</v>
      </c>
      <c r="G31" s="182" t="s">
        <v>149</v>
      </c>
      <c r="H31" s="183"/>
      <c r="I31" s="184" t="str">
        <f ca="1">IF(ISERROR($V31),"",OFFSET('Smelter Look-up'!$H$4,$V31-4,0))</f>
        <v>Obrucheva</v>
      </c>
      <c r="J31" s="184" t="str">
        <f ca="1">IF(ISERROR($V31),"",OFFSET('Smelter Look-up'!$I$4,$V31-4,0))</f>
        <v>Moskva</v>
      </c>
      <c r="K31" s="224"/>
      <c r="L31" s="224"/>
      <c r="M31" s="224"/>
      <c r="N31" s="224"/>
      <c r="O31" s="224" t="s">
        <v>235</v>
      </c>
      <c r="P31" s="185"/>
      <c r="Q31" s="225"/>
      <c r="R31" s="182" t="str">
        <f ca="1">IF(ISERROR($V31),"",OFFSET('Smelter Look-up'!$C$4,$V31-4,0)&amp;"")</f>
        <v>Moscow Special Alloys Processing Plant</v>
      </c>
      <c r="S31" s="181" t="str">
        <f t="shared" ca="1" si="0"/>
        <v>RU</v>
      </c>
      <c r="T31" s="181" t="str">
        <f ca="1">IF(B31="","",IF(ISERROR(MATCH($J31,SorP!$B$1:$B$6279,0)),"",INDIRECT("'SorP'!$A$"&amp;MATCH($S31&amp;$J31,SorP!C:C,0))))</f>
        <v>RU-MOW</v>
      </c>
      <c r="U31" s="201"/>
      <c r="V31" s="226">
        <f>IF(C31="",NA(),IF(OR(C31="Smelter not listed",C31="Smelter not yet identified"),MATCH($B31&amp;$D31,'Smelter Look-up'!$J:$J,0),MATCH($B31&amp;$C31,'Smelter Look-up'!$J:$J,0)))</f>
        <v>188</v>
      </c>
      <c r="X31" s="227">
        <f t="shared" si="1"/>
        <v>0</v>
      </c>
      <c r="AB31" s="228" t="str">
        <f t="shared" si="2"/>
        <v>GoldMoscow Special Alloys Processing Plant</v>
      </c>
    </row>
    <row r="32" spans="1:28" s="227" customFormat="1" ht="127.5">
      <c r="A32" s="181" t="s">
        <v>236</v>
      </c>
      <c r="B32" s="182" t="s">
        <v>138</v>
      </c>
      <c r="C32" s="186" t="s">
        <v>237</v>
      </c>
      <c r="D32" s="230"/>
      <c r="E32" s="182" t="s">
        <v>160</v>
      </c>
      <c r="F32" s="182" t="s">
        <v>236</v>
      </c>
      <c r="G32" s="182" t="s">
        <v>149</v>
      </c>
      <c r="H32" s="183"/>
      <c r="I32" s="184" t="str">
        <f ca="1">IF(ISERROR($V32),"",OFFSET('Smelter Look-up'!$H$4,$V32-4,0))</f>
        <v>Ganzhou</v>
      </c>
      <c r="J32" s="184" t="str">
        <f ca="1">IF(ISERROR($V32),"",OFFSET('Smelter Look-up'!$I$4,$V32-4,0))</f>
        <v>Jiangxi Sheng</v>
      </c>
      <c r="K32" s="224"/>
      <c r="L32" s="224"/>
      <c r="M32" s="224"/>
      <c r="N32" s="224"/>
      <c r="O32" s="224" t="s">
        <v>238</v>
      </c>
      <c r="P32" s="185"/>
      <c r="Q32" s="225"/>
      <c r="R32" s="182" t="str">
        <f ca="1">IF(ISERROR($V32),"",OFFSET('Smelter Look-up'!$C$4,$V32-4,0)&amp;"")</f>
        <v>Jiangxi New Nanshan Technology Ltd.</v>
      </c>
      <c r="S32" s="181" t="str">
        <f t="shared" ca="1" si="0"/>
        <v>CN</v>
      </c>
      <c r="T32" s="181" t="str">
        <f ca="1">IF(B32="","",IF(ISERROR(MATCH($J32,SorP!$B$1:$B$6279,0)),"",INDIRECT("'SorP'!$A$"&amp;MATCH($S32&amp;$J32,SorP!C:C,0))))</f>
        <v>CN-JX</v>
      </c>
      <c r="U32" s="201"/>
      <c r="V32" s="226">
        <f>IF(C32="",NA(),IF(OR(C32="Smelter not listed",C32="Smelter not yet identified"),MATCH($B32&amp;$D32,'Smelter Look-up'!$J:$J,0),MATCH($B32&amp;$C32,'Smelter Look-up'!$J:$J,0)))</f>
        <v>450</v>
      </c>
      <c r="X32" s="227">
        <f t="shared" si="1"/>
        <v>0</v>
      </c>
      <c r="AB32" s="228" t="str">
        <f t="shared" si="2"/>
        <v>TinJiangxi New Nanshan Technology Ltd.</v>
      </c>
    </row>
    <row r="33" spans="1:28" s="227" customFormat="1" ht="102">
      <c r="A33" s="181" t="s">
        <v>239</v>
      </c>
      <c r="B33" s="182" t="s">
        <v>140</v>
      </c>
      <c r="C33" s="186" t="s">
        <v>240</v>
      </c>
      <c r="D33" s="230"/>
      <c r="E33" s="182" t="s">
        <v>241</v>
      </c>
      <c r="F33" s="182" t="s">
        <v>239</v>
      </c>
      <c r="G33" s="182" t="s">
        <v>149</v>
      </c>
      <c r="H33" s="183"/>
      <c r="I33" s="184" t="str">
        <f ca="1">IF(ISERROR($V33),"",OFFSET('Smelter Look-up'!$H$4,$V33-4,0))</f>
        <v>Navoi</v>
      </c>
      <c r="J33" s="184" t="str">
        <f ca="1">IF(ISERROR($V33),"",OFFSET('Smelter Look-up'!$I$4,$V33-4,0))</f>
        <v>Navoiy</v>
      </c>
      <c r="K33" s="224"/>
      <c r="L33" s="224"/>
      <c r="M33" s="224"/>
      <c r="N33" s="224"/>
      <c r="O33" s="224" t="s">
        <v>242</v>
      </c>
      <c r="P33" s="185"/>
      <c r="Q33" s="225"/>
      <c r="R33" s="182" t="str">
        <f ca="1">IF(ISERROR($V33),"",OFFSET('Smelter Look-up'!$C$4,$V33-4,0)&amp;"")</f>
        <v>Navoi Mining and Metallurgical Combinat</v>
      </c>
      <c r="S33" s="181" t="str">
        <f t="shared" ca="1" si="0"/>
        <v>UZ</v>
      </c>
      <c r="T33" s="181" t="str">
        <f ca="1">IF(B33="","",IF(ISERROR(MATCH($J33,SorP!$B$1:$B$6279,0)),"",INDIRECT("'SorP'!$A$"&amp;MATCH($S33&amp;$J33,SorP!C:C,0))))</f>
        <v>UZ-NW</v>
      </c>
      <c r="U33" s="201"/>
      <c r="V33" s="226">
        <f>IF(C33="",NA(),IF(OR(C33="Smelter not listed",C33="Smelter not yet identified"),MATCH($B33&amp;$D33,'Smelter Look-up'!$J:$J,0),MATCH($B33&amp;$C33,'Smelter Look-up'!$J:$J,0)))</f>
        <v>191</v>
      </c>
      <c r="X33" s="227">
        <f t="shared" si="1"/>
        <v>0</v>
      </c>
      <c r="AB33" s="228" t="str">
        <f t="shared" si="2"/>
        <v>GoldNavoi Mining and Metallurgical Combinat</v>
      </c>
    </row>
    <row r="34" spans="1:28" s="227" customFormat="1" ht="127.5">
      <c r="A34" s="181" t="s">
        <v>243</v>
      </c>
      <c r="B34" s="182" t="s">
        <v>137</v>
      </c>
      <c r="C34" s="186" t="s">
        <v>244</v>
      </c>
      <c r="D34" s="230"/>
      <c r="E34" s="182" t="s">
        <v>160</v>
      </c>
      <c r="F34" s="182" t="s">
        <v>243</v>
      </c>
      <c r="G34" s="182" t="s">
        <v>149</v>
      </c>
      <c r="H34" s="183"/>
      <c r="I34" s="184" t="str">
        <f ca="1">IF(ISERROR($V34),"",OFFSET('Smelter Look-up'!$H$4,$V34-4,0))</f>
        <v>Shizuishan City</v>
      </c>
      <c r="J34" s="184" t="str">
        <f ca="1">IF(ISERROR($V34),"",OFFSET('Smelter Look-up'!$I$4,$V34-4,0))</f>
        <v>Ningxia Huizi Zizhiqu</v>
      </c>
      <c r="K34" s="224"/>
      <c r="L34" s="224"/>
      <c r="M34" s="224"/>
      <c r="N34" s="224"/>
      <c r="O34" s="224" t="s">
        <v>245</v>
      </c>
      <c r="P34" s="185"/>
      <c r="Q34" s="225"/>
      <c r="R34" s="182" t="str">
        <f ca="1">IF(ISERROR($V34),"",OFFSET('Smelter Look-up'!$C$4,$V34-4,0)&amp;"")</f>
        <v>Ningxia Orient Tantalum Industry Co., Ltd.</v>
      </c>
      <c r="S34" s="181" t="str">
        <f t="shared" ca="1" si="0"/>
        <v>CN</v>
      </c>
      <c r="T34" s="181" t="str">
        <f ca="1">IF(B34="","",IF(ISERROR(MATCH($J34,SorP!$B$1:$B$6279,0)),"",INDIRECT("'SorP'!$A$"&amp;MATCH($S34&amp;$J34,SorP!C:C,0))))</f>
        <v>CN-NX</v>
      </c>
      <c r="U34" s="201"/>
      <c r="V34" s="226">
        <f>IF(C34="",NA(),IF(OR(C34="Smelter not listed",C34="Smelter not yet identified"),MATCH($B34&amp;$D34,'Smelter Look-up'!$J:$J,0),MATCH($B34&amp;$C34,'Smelter Look-up'!$J:$J,0)))</f>
        <v>358</v>
      </c>
      <c r="X34" s="227">
        <f t="shared" si="1"/>
        <v>0</v>
      </c>
      <c r="AB34" s="228" t="str">
        <f t="shared" si="2"/>
        <v>TantalumNingxia Orient Tantalum Industry Co., Ltd.</v>
      </c>
    </row>
    <row r="35" spans="1:28" s="227" customFormat="1" ht="76.5">
      <c r="A35" s="181" t="s">
        <v>246</v>
      </c>
      <c r="B35" s="182" t="s">
        <v>138</v>
      </c>
      <c r="C35" s="186" t="s">
        <v>247</v>
      </c>
      <c r="D35" s="230"/>
      <c r="E35" s="182" t="s">
        <v>248</v>
      </c>
      <c r="F35" s="182" t="s">
        <v>246</v>
      </c>
      <c r="G35" s="182" t="s">
        <v>149</v>
      </c>
      <c r="H35" s="183"/>
      <c r="I35" s="184" t="str">
        <f ca="1">IF(ISERROR($V35),"",OFFSET('Smelter Look-up'!$H$4,$V35-4,0))</f>
        <v>Nongkham Sriracha</v>
      </c>
      <c r="J35" s="184" t="str">
        <f ca="1">IF(ISERROR($V35),"",OFFSET('Smelter Look-up'!$I$4,$V35-4,0))</f>
        <v>Chon Buri</v>
      </c>
      <c r="K35" s="224"/>
      <c r="L35" s="224"/>
      <c r="M35" s="224"/>
      <c r="N35" s="224"/>
      <c r="O35" s="224" t="s">
        <v>249</v>
      </c>
      <c r="P35" s="185"/>
      <c r="Q35" s="225"/>
      <c r="R35" s="182" t="str">
        <f ca="1">IF(ISERROR($V35),"",OFFSET('Smelter Look-up'!$C$4,$V35-4,0)&amp;"")</f>
        <v>O.M. Manufacturing (Thailand) Co., Ltd.</v>
      </c>
      <c r="S35" s="181" t="str">
        <f t="shared" ca="1" si="0"/>
        <v>TH</v>
      </c>
      <c r="T35" s="181" t="str">
        <f ca="1">IF(B35="","",IF(ISERROR(MATCH($J35,SorP!$B$1:$B$6279,0)),"",INDIRECT("'SorP'!$A$"&amp;MATCH($S35&amp;$J35,SorP!C:C,0))))</f>
        <v>TH-20</v>
      </c>
      <c r="U35" s="201"/>
      <c r="V35" s="226">
        <f>IF(C35="",NA(),IF(OR(C35="Smelter not listed",C35="Smelter not yet identified"),MATCH($B35&amp;$D35,'Smelter Look-up'!$J:$J,0),MATCH($B35&amp;$C35,'Smelter Look-up'!$J:$J,0)))</f>
        <v>479</v>
      </c>
      <c r="X35" s="227">
        <f t="shared" si="1"/>
        <v>0</v>
      </c>
      <c r="AB35" s="228" t="str">
        <f t="shared" si="2"/>
        <v>TinO.M. Manufacturing (Thailand) Co., Ltd.</v>
      </c>
    </row>
    <row r="36" spans="1:28" s="227" customFormat="1" ht="127.5">
      <c r="A36" s="181" t="s">
        <v>250</v>
      </c>
      <c r="B36" s="182" t="s">
        <v>140</v>
      </c>
      <c r="C36" s="186" t="s">
        <v>251</v>
      </c>
      <c r="D36" s="230"/>
      <c r="E36" s="182" t="s">
        <v>173</v>
      </c>
      <c r="F36" s="182" t="s">
        <v>250</v>
      </c>
      <c r="G36" s="182" t="s">
        <v>149</v>
      </c>
      <c r="H36" s="183"/>
      <c r="I36" s="184" t="str">
        <f ca="1">IF(ISERROR($V36),"",OFFSET('Smelter Look-up'!$H$4,$V36-4,0))</f>
        <v>Tamura</v>
      </c>
      <c r="J36" s="184" t="str">
        <f ca="1">IF(ISERROR($V36),"",OFFSET('Smelter Look-up'!$I$4,$V36-4,0))</f>
        <v>Fukushima</v>
      </c>
      <c r="K36" s="224"/>
      <c r="L36" s="224"/>
      <c r="M36" s="224"/>
      <c r="N36" s="224"/>
      <c r="O36" s="224" t="s">
        <v>252</v>
      </c>
      <c r="P36" s="185"/>
      <c r="Q36" s="225"/>
      <c r="R36" s="182" t="str">
        <f ca="1">IF(ISERROR($V36),"",OFFSET('Smelter Look-up'!$C$4,$V36-4,0)&amp;"")</f>
        <v>Asaka Riken Co., Ltd.</v>
      </c>
      <c r="S36" s="181" t="str">
        <f t="shared" ca="1" si="0"/>
        <v>JP</v>
      </c>
      <c r="T36" s="181" t="str">
        <f ca="1">IF(B36="","",IF(ISERROR(MATCH($J36,SorP!$B$1:$B$6279,0)),"",INDIRECT("'SorP'!$A$"&amp;MATCH($S36&amp;$J36,SorP!C:C,0))))</f>
        <v>JP-07</v>
      </c>
      <c r="U36" s="201"/>
      <c r="V36" s="226">
        <f>IF(C36="",NA(),IF(OR(C36="Smelter not listed",C36="Smelter not yet identified"),MATCH($B36&amp;$D36,'Smelter Look-up'!$J:$J,0),MATCH($B36&amp;$C36,'Smelter Look-up'!$J:$J,0)))</f>
        <v>32</v>
      </c>
      <c r="X36" s="227">
        <f t="shared" si="1"/>
        <v>0</v>
      </c>
      <c r="AB36" s="228" t="str">
        <f t="shared" si="2"/>
        <v>GoldAsaka Riken Co., Ltd.</v>
      </c>
    </row>
    <row r="37" spans="1:28" s="227" customFormat="1" ht="127.5">
      <c r="A37" s="181" t="s">
        <v>253</v>
      </c>
      <c r="B37" s="182" t="s">
        <v>140</v>
      </c>
      <c r="C37" s="186" t="s">
        <v>254</v>
      </c>
      <c r="D37" s="230"/>
      <c r="E37" s="182" t="s">
        <v>255</v>
      </c>
      <c r="F37" s="182" t="s">
        <v>253</v>
      </c>
      <c r="G37" s="182" t="s">
        <v>149</v>
      </c>
      <c r="H37" s="183"/>
      <c r="I37" s="184" t="str">
        <f ca="1">IF(ISERROR($V37),"",OFFSET('Smelter Look-up'!$H$4,$V37-4,0))</f>
        <v>Quezon City</v>
      </c>
      <c r="J37" s="184" t="str">
        <f ca="1">IF(ISERROR($V37),"",OFFSET('Smelter Look-up'!$I$4,$V37-4,0))</f>
        <v>Rizal</v>
      </c>
      <c r="K37" s="224"/>
      <c r="L37" s="224"/>
      <c r="M37" s="224"/>
      <c r="N37" s="224"/>
      <c r="O37" s="224" t="s">
        <v>256</v>
      </c>
      <c r="P37" s="185"/>
      <c r="Q37" s="225"/>
      <c r="R37" s="182" t="str">
        <f ca="1">IF(ISERROR($V37),"",OFFSET('Smelter Look-up'!$C$4,$V37-4,0)&amp;"")</f>
        <v>Bangko Sentral ng Pilipinas (Central Bank of the Philippines)</v>
      </c>
      <c r="S37" s="181" t="str">
        <f t="shared" ca="1" si="0"/>
        <v>PH</v>
      </c>
      <c r="T37" s="181" t="str">
        <f ca="1">IF(B37="","",IF(ISERROR(MATCH($J37,SorP!$B$1:$B$6279,0)),"",INDIRECT("'SorP'!$A$"&amp;MATCH($S37&amp;$J37,SorP!C:C,0))))</f>
        <v>PH-RIZ</v>
      </c>
      <c r="U37" s="201"/>
      <c r="V37" s="226">
        <f>IF(C37="",NA(),IF(OR(C37="Smelter not listed",C37="Smelter not yet identified"),MATCH($B37&amp;$D37,'Smelter Look-up'!$J:$J,0),MATCH($B37&amp;$C37,'Smelter Look-up'!$J:$J,0)))</f>
        <v>41</v>
      </c>
      <c r="X37" s="227">
        <f t="shared" si="1"/>
        <v>0</v>
      </c>
      <c r="AB37" s="228" t="str">
        <f t="shared" si="2"/>
        <v>GoldBangko Sentral ng Pilipinas (Central Bank of the Philippines)</v>
      </c>
    </row>
    <row r="38" spans="1:28" s="227" customFormat="1" ht="25.5">
      <c r="A38" s="181" t="s">
        <v>257</v>
      </c>
      <c r="B38" s="182" t="s">
        <v>140</v>
      </c>
      <c r="C38" s="186" t="s">
        <v>258</v>
      </c>
      <c r="D38" s="230"/>
      <c r="E38" s="182" t="s">
        <v>259</v>
      </c>
      <c r="F38" s="182" t="s">
        <v>257</v>
      </c>
      <c r="G38" s="182" t="s">
        <v>149</v>
      </c>
      <c r="H38" s="183"/>
      <c r="I38" s="184" t="str">
        <f ca="1">IF(ISERROR($V38),"",OFFSET('Smelter Look-up'!$H$4,$V38-4,0))</f>
        <v>Nacozari</v>
      </c>
      <c r="J38" s="184" t="str">
        <f ca="1">IF(ISERROR($V38),"",OFFSET('Smelter Look-up'!$I$4,$V38-4,0))</f>
        <v>Sonora</v>
      </c>
      <c r="K38" s="224"/>
      <c r="L38" s="224"/>
      <c r="M38" s="224"/>
      <c r="N38" s="224"/>
      <c r="O38" s="224" t="s">
        <v>260</v>
      </c>
      <c r="P38" s="185"/>
      <c r="Q38" s="225"/>
      <c r="R38" s="182" t="str">
        <f ca="1">IF(ISERROR($V38),"",OFFSET('Smelter Look-up'!$C$4,$V38-4,0)&amp;"")</f>
        <v>Caridad</v>
      </c>
      <c r="S38" s="181" t="str">
        <f t="shared" ref="S38:S68" ca="1" si="3">IF(B38="","",IF(ISERROR(MATCH($E38,CL,0)),"Unknown",INDIRECT("'C'!$A$"&amp;MATCH($E38,CL,0)+1)))</f>
        <v>MX</v>
      </c>
      <c r="T38" s="181" t="str">
        <f ca="1">IF(B38="","",IF(ISERROR(MATCH($J38,SorP!$B$1:$B$6279,0)),"",INDIRECT("'SorP'!$A$"&amp;MATCH($S38&amp;$J38,SorP!C:C,0))))</f>
        <v>MX-SON</v>
      </c>
      <c r="U38" s="201"/>
      <c r="V38" s="226">
        <f>IF(C38="",NA(),IF(OR(C38="Smelter not listed",C38="Smelter not yet identified"),MATCH($B38&amp;$D38,'Smelter Look-up'!$J:$J,0),MATCH($B38&amp;$C38,'Smelter Look-up'!$J:$J,0)))</f>
        <v>45</v>
      </c>
      <c r="X38" s="227">
        <f t="shared" ref="X38:X68" si="4">IF(AND(C38="Smelter not listed",OR(LEN(D38)=0,LEN(E38)=0)),1,0)</f>
        <v>0</v>
      </c>
      <c r="AB38" s="228" t="str">
        <f t="shared" ref="AB38:AB68" si="5">B38&amp;C38</f>
        <v>GoldCaridad</v>
      </c>
    </row>
    <row r="39" spans="1:28" s="227" customFormat="1" ht="89.25">
      <c r="A39" s="181" t="s">
        <v>261</v>
      </c>
      <c r="B39" s="182" t="s">
        <v>140</v>
      </c>
      <c r="C39" s="186" t="s">
        <v>262</v>
      </c>
      <c r="D39" s="230"/>
      <c r="E39" s="182" t="s">
        <v>177</v>
      </c>
      <c r="F39" s="182" t="s">
        <v>261</v>
      </c>
      <c r="G39" s="182" t="s">
        <v>149</v>
      </c>
      <c r="H39" s="183"/>
      <c r="I39" s="184" t="str">
        <f ca="1">IF(ISERROR($V39),"",OFFSET('Smelter Look-up'!$H$4,$V39-4,0))</f>
        <v>Kasimov</v>
      </c>
      <c r="J39" s="184" t="str">
        <f ca="1">IF(ISERROR($V39),"",OFFSET('Smelter Look-up'!$I$4,$V39-4,0))</f>
        <v>Ryazanskaya oblast'</v>
      </c>
      <c r="K39" s="224"/>
      <c r="L39" s="224"/>
      <c r="M39" s="224"/>
      <c r="N39" s="224"/>
      <c r="O39" s="224" t="s">
        <v>263</v>
      </c>
      <c r="P39" s="185"/>
      <c r="Q39" s="225"/>
      <c r="R39" s="182" t="str">
        <f ca="1">IF(ISERROR($V39),"",OFFSET('Smelter Look-up'!$C$4,$V39-4,0)&amp;"")</f>
        <v>Prioksky Plant of Non-Ferrous Metals</v>
      </c>
      <c r="S39" s="181" t="str">
        <f t="shared" ca="1" si="3"/>
        <v>RU</v>
      </c>
      <c r="T39" s="181" t="str">
        <f ca="1">IF(B39="","",IF(ISERROR(MATCH($J39,SorP!$B$1:$B$6279,0)),"",INDIRECT("'SorP'!$A$"&amp;MATCH($S39&amp;$J39,SorP!C:C,0))))</f>
        <v>RU-RYA</v>
      </c>
      <c r="U39" s="201"/>
      <c r="V39" s="226">
        <f>IF(C39="",NA(),IF(OR(C39="Smelter not listed",C39="Smelter not yet identified"),MATCH($B39&amp;$D39,'Smelter Look-up'!$J:$J,0),MATCH($B39&amp;$C39,'Smelter Look-up'!$J:$J,0)))</f>
        <v>209</v>
      </c>
      <c r="X39" s="227">
        <f t="shared" si="4"/>
        <v>0</v>
      </c>
      <c r="AB39" s="228" t="str">
        <f t="shared" si="5"/>
        <v>GoldPrioksky Plant of Non-Ferrous Metals</v>
      </c>
    </row>
    <row r="40" spans="1:28" s="227" customFormat="1" ht="63.75">
      <c r="A40" s="181" t="s">
        <v>264</v>
      </c>
      <c r="B40" s="182" t="s">
        <v>138</v>
      </c>
      <c r="C40" s="186" t="s">
        <v>265</v>
      </c>
      <c r="D40" s="230"/>
      <c r="E40" s="182" t="s">
        <v>166</v>
      </c>
      <c r="F40" s="182" t="s">
        <v>264</v>
      </c>
      <c r="G40" s="182" t="s">
        <v>149</v>
      </c>
      <c r="H40" s="183"/>
      <c r="I40" s="184" t="str">
        <f ca="1">IF(ISERROR($V40),"",OFFSET('Smelter Look-up'!$H$4,$V40-4,0))</f>
        <v>Sungailiat</v>
      </c>
      <c r="J40" s="184" t="str">
        <f ca="1">IF(ISERROR($V40),"",OFFSET('Smelter Look-up'!$I$4,$V40-4,0))</f>
        <v>Kepulauan Bangka Belitung</v>
      </c>
      <c r="K40" s="224"/>
      <c r="L40" s="224"/>
      <c r="M40" s="224"/>
      <c r="N40" s="224"/>
      <c r="O40" s="224" t="s">
        <v>266</v>
      </c>
      <c r="P40" s="185"/>
      <c r="Q40" s="225"/>
      <c r="R40" s="182" t="str">
        <f ca="1">IF(ISERROR($V40),"",OFFSET('Smelter Look-up'!$C$4,$V40-4,0)&amp;"")</f>
        <v>PT Artha Cipta Langgeng</v>
      </c>
      <c r="S40" s="181" t="str">
        <f t="shared" ca="1" si="3"/>
        <v>ID</v>
      </c>
      <c r="T40" s="181" t="str">
        <f ca="1">IF(B40="","",IF(ISERROR(MATCH($J40,SorP!$B$1:$B$6279,0)),"",INDIRECT("'SorP'!$A$"&amp;MATCH($S40&amp;$J40,SorP!C:C,0))))</f>
        <v>ID-BB</v>
      </c>
      <c r="U40" s="201"/>
      <c r="V40" s="226">
        <f>IF(C40="",NA(),IF(OR(C40="Smelter not listed",C40="Smelter not yet identified"),MATCH($B40&amp;$D40,'Smelter Look-up'!$J:$J,0),MATCH($B40&amp;$C40,'Smelter Look-up'!$J:$J,0)))</f>
        <v>487</v>
      </c>
      <c r="X40" s="227">
        <f t="shared" si="4"/>
        <v>0</v>
      </c>
      <c r="AB40" s="228" t="str">
        <f t="shared" si="5"/>
        <v>TinPT Artha Cipta Langgeng</v>
      </c>
    </row>
    <row r="41" spans="1:28" s="227" customFormat="1" ht="51">
      <c r="A41" s="181" t="s">
        <v>267</v>
      </c>
      <c r="B41" s="182" t="s">
        <v>138</v>
      </c>
      <c r="C41" s="186" t="s">
        <v>268</v>
      </c>
      <c r="D41" s="230"/>
      <c r="E41" s="182" t="s">
        <v>166</v>
      </c>
      <c r="F41" s="182" t="s">
        <v>267</v>
      </c>
      <c r="G41" s="182" t="s">
        <v>149</v>
      </c>
      <c r="H41" s="183"/>
      <c r="I41" s="184" t="str">
        <f ca="1">IF(ISERROR($V41),"",OFFSET('Smelter Look-up'!$H$4,$V41-4,0))</f>
        <v>Lintang</v>
      </c>
      <c r="J41" s="184" t="str">
        <f ca="1">IF(ISERROR($V41),"",OFFSET('Smelter Look-up'!$I$4,$V41-4,0))</f>
        <v>Kepulauan Bangka Belitung</v>
      </c>
      <c r="K41" s="224"/>
      <c r="L41" s="224"/>
      <c r="M41" s="224"/>
      <c r="N41" s="224"/>
      <c r="O41" s="224" t="s">
        <v>266</v>
      </c>
      <c r="P41" s="185"/>
      <c r="Q41" s="225"/>
      <c r="R41" s="182" t="str">
        <f ca="1">IF(ISERROR($V41),"",OFFSET('Smelter Look-up'!$C$4,$V41-4,0)&amp;"")</f>
        <v>PT Babel Inti Perkasa</v>
      </c>
      <c r="S41" s="181" t="str">
        <f t="shared" ca="1" si="3"/>
        <v>ID</v>
      </c>
      <c r="T41" s="181" t="str">
        <f ca="1">IF(B41="","",IF(ISERROR(MATCH($J41,SorP!$B$1:$B$6279,0)),"",INDIRECT("'SorP'!$A$"&amp;MATCH($S41&amp;$J41,SorP!C:C,0))))</f>
        <v>ID-BB</v>
      </c>
      <c r="U41" s="201"/>
      <c r="V41" s="226">
        <f>IF(C41="",NA(),IF(OR(C41="Smelter not listed",C41="Smelter not yet identified"),MATCH($B41&amp;$D41,'Smelter Look-up'!$J:$J,0),MATCH($B41&amp;$C41,'Smelter Look-up'!$J:$J,0)))</f>
        <v>489</v>
      </c>
      <c r="X41" s="227">
        <f t="shared" si="4"/>
        <v>0</v>
      </c>
      <c r="AB41" s="228" t="str">
        <f t="shared" si="5"/>
        <v>TinPT Babel Inti Perkasa</v>
      </c>
    </row>
    <row r="42" spans="1:28" s="227" customFormat="1" ht="191.25">
      <c r="A42" s="181" t="s">
        <v>269</v>
      </c>
      <c r="B42" s="182" t="s">
        <v>138</v>
      </c>
      <c r="C42" s="186" t="s">
        <v>270</v>
      </c>
      <c r="D42" s="230"/>
      <c r="E42" s="182" t="s">
        <v>166</v>
      </c>
      <c r="F42" s="182" t="s">
        <v>269</v>
      </c>
      <c r="G42" s="182" t="s">
        <v>149</v>
      </c>
      <c r="H42" s="183"/>
      <c r="I42" s="184" t="str">
        <f ca="1">IF(ISERROR($V42),"",OFFSET('Smelter Look-up'!$H$4,$V42-4,0))</f>
        <v>Belitung</v>
      </c>
      <c r="J42" s="184" t="str">
        <f ca="1">IF(ISERROR($V42),"",OFFSET('Smelter Look-up'!$I$4,$V42-4,0))</f>
        <v>Kepulauan Bangka Belitung</v>
      </c>
      <c r="K42" s="224"/>
      <c r="L42" s="224"/>
      <c r="M42" s="224"/>
      <c r="N42" s="224"/>
      <c r="O42" s="224" t="s">
        <v>271</v>
      </c>
      <c r="P42" s="185"/>
      <c r="Q42" s="225"/>
      <c r="R42" s="182" t="str">
        <f ca="1">IF(ISERROR($V42),"",OFFSET('Smelter Look-up'!$C$4,$V42-4,0)&amp;"")</f>
        <v>PT Belitung Industri Sejahtera</v>
      </c>
      <c r="S42" s="181" t="str">
        <f t="shared" ca="1" si="3"/>
        <v>ID</v>
      </c>
      <c r="T42" s="181" t="str">
        <f ca="1">IF(B42="","",IF(ISERROR(MATCH($J42,SorP!$B$1:$B$6279,0)),"",INDIRECT("'SorP'!$A$"&amp;MATCH($S42&amp;$J42,SorP!C:C,0))))</f>
        <v>ID-BB</v>
      </c>
      <c r="U42" s="201"/>
      <c r="V42" s="226">
        <f>IF(C42="",NA(),IF(OR(C42="Smelter not listed",C42="Smelter not yet identified"),MATCH($B42&amp;$D42,'Smelter Look-up'!$J:$J,0),MATCH($B42&amp;$C42,'Smelter Look-up'!$J:$J,0)))</f>
        <v>494</v>
      </c>
      <c r="X42" s="227">
        <f t="shared" si="4"/>
        <v>0</v>
      </c>
      <c r="AB42" s="228" t="str">
        <f t="shared" si="5"/>
        <v>TinPT Belitung Industri Sejahtera</v>
      </c>
    </row>
    <row r="43" spans="1:28" s="227" customFormat="1" ht="51">
      <c r="A43" s="181" t="s">
        <v>272</v>
      </c>
      <c r="B43" s="182" t="s">
        <v>138</v>
      </c>
      <c r="C43" s="186" t="s">
        <v>273</v>
      </c>
      <c r="D43" s="230"/>
      <c r="E43" s="182" t="s">
        <v>166</v>
      </c>
      <c r="F43" s="182" t="s">
        <v>272</v>
      </c>
      <c r="G43" s="182" t="s">
        <v>149</v>
      </c>
      <c r="H43" s="183"/>
      <c r="I43" s="184" t="str">
        <f ca="1">IF(ISERROR($V43),"",OFFSET('Smelter Look-up'!$H$4,$V43-4,0))</f>
        <v>Pangkal Pinang</v>
      </c>
      <c r="J43" s="184" t="str">
        <f ca="1">IF(ISERROR($V43),"",OFFSET('Smelter Look-up'!$I$4,$V43-4,0))</f>
        <v>Kepulauan Bangka Belitung</v>
      </c>
      <c r="K43" s="224"/>
      <c r="L43" s="224"/>
      <c r="M43" s="224"/>
      <c r="N43" s="224"/>
      <c r="O43" s="224" t="s">
        <v>266</v>
      </c>
      <c r="P43" s="185"/>
      <c r="Q43" s="225"/>
      <c r="R43" s="182" t="str">
        <f ca="1">IF(ISERROR($V43),"",OFFSET('Smelter Look-up'!$C$4,$V43-4,0)&amp;"")</f>
        <v>PT Bukit Timah</v>
      </c>
      <c r="S43" s="181" t="str">
        <f t="shared" ca="1" si="3"/>
        <v>ID</v>
      </c>
      <c r="T43" s="181" t="str">
        <f ca="1">IF(B43="","",IF(ISERROR(MATCH($J43,SorP!$B$1:$B$6279,0)),"",INDIRECT("'SorP'!$A$"&amp;MATCH($S43&amp;$J43,SorP!C:C,0))))</f>
        <v>ID-BB</v>
      </c>
      <c r="U43" s="201"/>
      <c r="V43" s="226">
        <f>IF(C43="",NA(),IF(OR(C43="Smelter not listed",C43="Smelter not yet identified"),MATCH($B43&amp;$D43,'Smelter Look-up'!$J:$J,0),MATCH($B43&amp;$C43,'Smelter Look-up'!$J:$J,0)))</f>
        <v>495</v>
      </c>
      <c r="X43" s="227">
        <f t="shared" si="4"/>
        <v>0</v>
      </c>
      <c r="AB43" s="228" t="str">
        <f t="shared" si="5"/>
        <v>TinPT Bukit Timah</v>
      </c>
    </row>
    <row r="44" spans="1:28" s="227" customFormat="1" ht="204">
      <c r="A44" s="181" t="s">
        <v>274</v>
      </c>
      <c r="B44" s="182" t="s">
        <v>138</v>
      </c>
      <c r="C44" s="186" t="s">
        <v>275</v>
      </c>
      <c r="D44" s="230"/>
      <c r="E44" s="182" t="s">
        <v>166</v>
      </c>
      <c r="F44" s="182" t="s">
        <v>274</v>
      </c>
      <c r="G44" s="182" t="s">
        <v>149</v>
      </c>
      <c r="H44" s="183"/>
      <c r="I44" s="184" t="str">
        <f ca="1">IF(ISERROR($V44),"",OFFSET('Smelter Look-up'!$H$4,$V44-4,0))</f>
        <v>Tempilang</v>
      </c>
      <c r="J44" s="184" t="str">
        <f ca="1">IF(ISERROR($V44),"",OFFSET('Smelter Look-up'!$I$4,$V44-4,0))</f>
        <v>Kepulauan Bangka Belitung</v>
      </c>
      <c r="K44" s="224"/>
      <c r="L44" s="224"/>
      <c r="M44" s="224"/>
      <c r="N44" s="224"/>
      <c r="O44" s="224" t="s">
        <v>276</v>
      </c>
      <c r="P44" s="185"/>
      <c r="Q44" s="225"/>
      <c r="R44" s="182" t="str">
        <f ca="1">IF(ISERROR($V44),"",OFFSET('Smelter Look-up'!$C$4,$V44-4,0)&amp;"")</f>
        <v>PT Timah Nusantara</v>
      </c>
      <c r="S44" s="181" t="str">
        <f t="shared" ca="1" si="3"/>
        <v>ID</v>
      </c>
      <c r="T44" s="181" t="str">
        <f ca="1">IF(B44="","",IF(ISERROR(MATCH($J44,SorP!$B$1:$B$6279,0)),"",INDIRECT("'SorP'!$A$"&amp;MATCH($S44&amp;$J44,SorP!C:C,0))))</f>
        <v>ID-BB</v>
      </c>
      <c r="U44" s="201"/>
      <c r="V44" s="226">
        <f>IF(C44="",NA(),IF(OR(C44="Smelter not listed",C44="Smelter not yet identified"),MATCH($B44&amp;$D44,'Smelter Look-up'!$J:$J,0),MATCH($B44&amp;$C44,'Smelter Look-up'!$J:$J,0)))</f>
        <v>512</v>
      </c>
      <c r="X44" s="227">
        <f t="shared" si="4"/>
        <v>0</v>
      </c>
      <c r="AB44" s="228" t="str">
        <f t="shared" si="5"/>
        <v>TinPT Timah Nusantara</v>
      </c>
    </row>
    <row r="45" spans="1:28" s="227" customFormat="1" ht="51">
      <c r="A45" s="181" t="s">
        <v>277</v>
      </c>
      <c r="B45" s="182" t="s">
        <v>140</v>
      </c>
      <c r="C45" s="186" t="s">
        <v>278</v>
      </c>
      <c r="D45" s="230"/>
      <c r="E45" s="182" t="s">
        <v>221</v>
      </c>
      <c r="F45" s="182" t="s">
        <v>277</v>
      </c>
      <c r="G45" s="182" t="s">
        <v>149</v>
      </c>
      <c r="H45" s="183"/>
      <c r="I45" s="184" t="str">
        <f ca="1">IF(ISERROR($V45),"",OFFSET('Smelter Look-up'!$H$4,$V45-4,0))</f>
        <v>Biel-Bienne</v>
      </c>
      <c r="J45" s="184" t="str">
        <f ca="1">IF(ISERROR($V45),"",OFFSET('Smelter Look-up'!$I$4,$V45-4,0))</f>
        <v>Bern</v>
      </c>
      <c r="K45" s="224"/>
      <c r="L45" s="224"/>
      <c r="M45" s="224"/>
      <c r="N45" s="224"/>
      <c r="O45" s="224" t="s">
        <v>279</v>
      </c>
      <c r="P45" s="185"/>
      <c r="Q45" s="225"/>
      <c r="R45" s="182" t="str">
        <f ca="1">IF(ISERROR($V45),"",OFFSET('Smelter Look-up'!$C$4,$V45-4,0)&amp;"")</f>
        <v>Cendres + Metaux S.A.</v>
      </c>
      <c r="S45" s="181" t="str">
        <f t="shared" ca="1" si="3"/>
        <v>CH</v>
      </c>
      <c r="T45" s="181" t="str">
        <f ca="1">IF(B45="","",IF(ISERROR(MATCH($J45,SorP!$B$1:$B$6279,0)),"",INDIRECT("'SorP'!$A$"&amp;MATCH($S45&amp;$J45,SorP!C:C,0))))</f>
        <v>CH-BE</v>
      </c>
      <c r="U45" s="201"/>
      <c r="V45" s="226">
        <f>IF(C45="",NA(),IF(OR(C45="Smelter not listed",C45="Smelter not yet identified"),MATCH($B45&amp;$D45,'Smelter Look-up'!$J:$J,0),MATCH($B45&amp;$C45,'Smelter Look-up'!$J:$J,0)))</f>
        <v>49</v>
      </c>
      <c r="X45" s="227">
        <f t="shared" si="4"/>
        <v>0</v>
      </c>
      <c r="AB45" s="228" t="str">
        <f t="shared" si="5"/>
        <v>GoldCendres + Metaux S.A.</v>
      </c>
    </row>
    <row r="46" spans="1:28" s="227" customFormat="1" ht="76.5">
      <c r="A46" s="181" t="s">
        <v>280</v>
      </c>
      <c r="B46" s="182" t="s">
        <v>140</v>
      </c>
      <c r="C46" s="186" t="s">
        <v>281</v>
      </c>
      <c r="D46" s="230"/>
      <c r="E46" s="182" t="s">
        <v>160</v>
      </c>
      <c r="F46" s="182" t="s">
        <v>280</v>
      </c>
      <c r="G46" s="182" t="s">
        <v>149</v>
      </c>
      <c r="H46" s="183"/>
      <c r="I46" s="184" t="str">
        <f ca="1">IF(ISERROR($V46),"",OFFSET('Smelter Look-up'!$H$4,$V46-4,0))</f>
        <v>Kunming</v>
      </c>
      <c r="J46" s="184" t="str">
        <f ca="1">IF(ISERROR($V46),"",OFFSET('Smelter Look-up'!$I$4,$V46-4,0))</f>
        <v>Yunnan Sheng</v>
      </c>
      <c r="K46" s="224"/>
      <c r="L46" s="224"/>
      <c r="M46" s="224"/>
      <c r="N46" s="224"/>
      <c r="O46" s="224" t="s">
        <v>282</v>
      </c>
      <c r="P46" s="185"/>
      <c r="Q46" s="225"/>
      <c r="R46" s="182" t="str">
        <f ca="1">IF(ISERROR($V46),"",OFFSET('Smelter Look-up'!$C$4,$V46-4,0)&amp;"")</f>
        <v>Yunnan Copper Industry Co., Ltd.</v>
      </c>
      <c r="S46" s="181" t="str">
        <f t="shared" ca="1" si="3"/>
        <v>CN</v>
      </c>
      <c r="T46" s="181" t="str">
        <f ca="1">IF(B46="","",IF(ISERROR(MATCH($J46,SorP!$B$1:$B$6279,0)),"",INDIRECT("'SorP'!$A$"&amp;MATCH($S46&amp;$J46,SorP!C:C,0))))</f>
        <v>CN-YN</v>
      </c>
      <c r="U46" s="201"/>
      <c r="V46" s="226">
        <f>IF(C46="",NA(),IF(OR(C46="Smelter not listed",C46="Smelter not yet identified"),MATCH($B46&amp;$D46,'Smelter Look-up'!$J:$J,0),MATCH($B46&amp;$C46,'Smelter Look-up'!$J:$J,0)))</f>
        <v>307</v>
      </c>
      <c r="X46" s="227">
        <f t="shared" si="4"/>
        <v>0</v>
      </c>
      <c r="AB46" s="228" t="str">
        <f t="shared" si="5"/>
        <v>GoldYunnan Copper Industry Co., Ltd.</v>
      </c>
    </row>
    <row r="47" spans="1:28" s="227" customFormat="1" ht="102">
      <c r="A47" s="181" t="s">
        <v>283</v>
      </c>
      <c r="B47" s="182" t="s">
        <v>139</v>
      </c>
      <c r="C47" s="186" t="s">
        <v>284</v>
      </c>
      <c r="D47" s="230"/>
      <c r="E47" s="182" t="s">
        <v>160</v>
      </c>
      <c r="F47" s="182" t="s">
        <v>283</v>
      </c>
      <c r="G47" s="182" t="s">
        <v>149</v>
      </c>
      <c r="H47" s="183"/>
      <c r="I47" s="184" t="str">
        <f ca="1">IF(ISERROR($V47),"",OFFSET('Smelter Look-up'!$H$4,$V47-4,0))</f>
        <v>Ganzhou</v>
      </c>
      <c r="J47" s="184" t="str">
        <f ca="1">IF(ISERROR($V47),"",OFFSET('Smelter Look-up'!$I$4,$V47-4,0))</f>
        <v>Jiangxi Sheng</v>
      </c>
      <c r="K47" s="224"/>
      <c r="L47" s="224"/>
      <c r="M47" s="224"/>
      <c r="N47" s="224"/>
      <c r="O47" s="224" t="s">
        <v>285</v>
      </c>
      <c r="P47" s="185"/>
      <c r="Q47" s="225"/>
      <c r="R47" s="182" t="str">
        <f ca="1">IF(ISERROR($V47),"",OFFSET('Smelter Look-up'!$C$4,$V47-4,0)&amp;"")</f>
        <v>Chongyi Zhangyuan Tungsten Co., Ltd.</v>
      </c>
      <c r="S47" s="181" t="str">
        <f t="shared" ca="1" si="3"/>
        <v>CN</v>
      </c>
      <c r="T47" s="181" t="str">
        <f ca="1">IF(B47="","",IF(ISERROR(MATCH($J47,SorP!$B$1:$B$6279,0)),"",INDIRECT("'SorP'!$A$"&amp;MATCH($S47&amp;$J47,SorP!C:C,0))))</f>
        <v>CN-JX</v>
      </c>
      <c r="U47" s="201"/>
      <c r="V47" s="226">
        <f>IF(C47="",NA(),IF(OR(C47="Smelter not listed",C47="Smelter not yet identified"),MATCH($B47&amp;$D47,'Smelter Look-up'!$J:$J,0),MATCH($B47&amp;$C47,'Smelter Look-up'!$J:$J,0)))</f>
        <v>573</v>
      </c>
      <c r="X47" s="227">
        <f t="shared" si="4"/>
        <v>0</v>
      </c>
      <c r="AB47" s="228" t="str">
        <f t="shared" si="5"/>
        <v>TungstenChongyi Zhangyuan Tungsten Co., Ltd.</v>
      </c>
    </row>
    <row r="48" spans="1:28" s="227" customFormat="1" ht="102">
      <c r="A48" s="181" t="s">
        <v>286</v>
      </c>
      <c r="B48" s="182" t="s">
        <v>140</v>
      </c>
      <c r="C48" s="186" t="s">
        <v>287</v>
      </c>
      <c r="D48" s="230"/>
      <c r="E48" s="182" t="s">
        <v>173</v>
      </c>
      <c r="F48" s="182" t="s">
        <v>286</v>
      </c>
      <c r="G48" s="182" t="s">
        <v>149</v>
      </c>
      <c r="H48" s="183"/>
      <c r="I48" s="184" t="str">
        <f ca="1">IF(ISERROR($V48),"",OFFSET('Smelter Look-up'!$H$4,$V48-4,0))</f>
        <v>Chiyoda</v>
      </c>
      <c r="J48" s="184" t="str">
        <f ca="1">IF(ISERROR($V48),"",OFFSET('Smelter Look-up'!$I$4,$V48-4,0))</f>
        <v>Tokyo</v>
      </c>
      <c r="K48" s="224"/>
      <c r="L48" s="224"/>
      <c r="M48" s="224"/>
      <c r="N48" s="224"/>
      <c r="O48" s="224" t="s">
        <v>288</v>
      </c>
      <c r="P48" s="185"/>
      <c r="Q48" s="225"/>
      <c r="R48" s="182" t="str">
        <f ca="1">IF(ISERROR($V48),"",OFFSET('Smelter Look-up'!$C$4,$V48-4,0)&amp;"")</f>
        <v>Chugai Mining</v>
      </c>
      <c r="S48" s="181" t="str">
        <f t="shared" ca="1" si="3"/>
        <v>JP</v>
      </c>
      <c r="T48" s="181" t="str">
        <f ca="1">IF(B48="","",IF(ISERROR(MATCH($J48,SorP!$B$1:$B$6279,0)),"",INDIRECT("'SorP'!$A$"&amp;MATCH($S48&amp;$J48,SorP!C:C,0))))</f>
        <v>JP-13</v>
      </c>
      <c r="U48" s="201"/>
      <c r="V48" s="226">
        <f>IF(C48="",NA(),IF(OR(C48="Smelter not listed",C48="Smelter not yet identified"),MATCH($B48&amp;$D48,'Smelter Look-up'!$J:$J,0),MATCH($B48&amp;$C48,'Smelter Look-up'!$J:$J,0)))</f>
        <v>58</v>
      </c>
      <c r="X48" s="227">
        <f t="shared" si="4"/>
        <v>0</v>
      </c>
      <c r="AB48" s="228" t="str">
        <f t="shared" si="5"/>
        <v>GoldChugai Mining</v>
      </c>
    </row>
    <row r="49" spans="1:28" s="227" customFormat="1" ht="140.25">
      <c r="A49" s="181" t="s">
        <v>289</v>
      </c>
      <c r="B49" s="182" t="s">
        <v>138</v>
      </c>
      <c r="C49" s="186" t="s">
        <v>290</v>
      </c>
      <c r="D49" s="230"/>
      <c r="E49" s="182" t="s">
        <v>148</v>
      </c>
      <c r="F49" s="182" t="s">
        <v>289</v>
      </c>
      <c r="G49" s="182" t="s">
        <v>149</v>
      </c>
      <c r="H49" s="183"/>
      <c r="I49" s="184" t="str">
        <f ca="1">IF(ISERROR($V49),"",OFFSET('Smelter Look-up'!$H$4,$V49-4,0))</f>
        <v>Altoona</v>
      </c>
      <c r="J49" s="184" t="str">
        <f ca="1">IF(ISERROR($V49),"",OFFSET('Smelter Look-up'!$I$4,$V49-4,0))</f>
        <v>Pennsylvania</v>
      </c>
      <c r="K49" s="224"/>
      <c r="L49" s="224"/>
      <c r="M49" s="224"/>
      <c r="N49" s="224"/>
      <c r="O49" s="224" t="s">
        <v>291</v>
      </c>
      <c r="P49" s="185"/>
      <c r="Q49" s="225"/>
      <c r="R49" s="182" t="str">
        <f ca="1">IF(ISERROR($V49),"",OFFSET('Smelter Look-up'!$C$4,$V49-4,0)&amp;"")</f>
        <v>Alpha</v>
      </c>
      <c r="S49" s="181" t="str">
        <f t="shared" ca="1" si="3"/>
        <v>US</v>
      </c>
      <c r="T49" s="181" t="str">
        <f ca="1">IF(B49="","",IF(ISERROR(MATCH($J49,SorP!$B$1:$B$6279,0)),"",INDIRECT("'SorP'!$A$"&amp;MATCH($S49&amp;$J49,SorP!C:C,0))))</f>
        <v>US-PA</v>
      </c>
      <c r="U49" s="201"/>
      <c r="V49" s="226">
        <f>IF(C49="",NA(),IF(OR(C49="Smelter not listed",C49="Smelter not yet identified"),MATCH($B49&amp;$D49,'Smelter Look-up'!$J:$J,0),MATCH($B49&amp;$C49,'Smelter Look-up'!$J:$J,0)))</f>
        <v>389</v>
      </c>
      <c r="X49" s="227">
        <f t="shared" si="4"/>
        <v>0</v>
      </c>
      <c r="AB49" s="228" t="str">
        <f t="shared" si="5"/>
        <v>TinAlpha</v>
      </c>
    </row>
    <row r="50" spans="1:28" s="227" customFormat="1" ht="38.25">
      <c r="A50" s="181" t="s">
        <v>292</v>
      </c>
      <c r="B50" s="182" t="s">
        <v>138</v>
      </c>
      <c r="C50" s="186" t="s">
        <v>293</v>
      </c>
      <c r="D50" s="230"/>
      <c r="E50" s="182" t="s">
        <v>166</v>
      </c>
      <c r="F50" s="182" t="s">
        <v>292</v>
      </c>
      <c r="G50" s="182" t="s">
        <v>149</v>
      </c>
      <c r="H50" s="183"/>
      <c r="I50" s="184" t="str">
        <f ca="1">IF(ISERROR($V50),"",OFFSET('Smelter Look-up'!$H$4,$V50-4,0))</f>
        <v>Sumping Desa Batu Peyu</v>
      </c>
      <c r="J50" s="184" t="str">
        <f ca="1">IF(ISERROR($V50),"",OFFSET('Smelter Look-up'!$I$4,$V50-4,0))</f>
        <v>Kepulauan Bangka Belitung</v>
      </c>
      <c r="K50" s="224"/>
      <c r="L50" s="224"/>
      <c r="M50" s="224"/>
      <c r="N50" s="224"/>
      <c r="O50" s="224" t="s">
        <v>166</v>
      </c>
      <c r="P50" s="185"/>
      <c r="Q50" s="225"/>
      <c r="R50" s="182" t="str">
        <f ca="1">IF(ISERROR($V50),"",OFFSET('Smelter Look-up'!$C$4,$V50-4,0)&amp;"")</f>
        <v>PT Tommy Utama</v>
      </c>
      <c r="S50" s="181" t="str">
        <f t="shared" ca="1" si="3"/>
        <v>ID</v>
      </c>
      <c r="T50" s="181" t="str">
        <f ca="1">IF(B50="","",IF(ISERROR(MATCH($J50,SorP!$B$1:$B$6279,0)),"",INDIRECT("'SorP'!$A$"&amp;MATCH($S50&amp;$J50,SorP!C:C,0))))</f>
        <v>ID-BB</v>
      </c>
      <c r="U50" s="201"/>
      <c r="V50" s="226">
        <f>IF(C50="",NA(),IF(OR(C50="Smelter not listed",C50="Smelter not yet identified"),MATCH($B50&amp;$D50,'Smelter Look-up'!$J:$J,0),MATCH($B50&amp;$C50,'Smelter Look-up'!$J:$J,0)))</f>
        <v>517</v>
      </c>
      <c r="X50" s="227">
        <f t="shared" si="4"/>
        <v>0</v>
      </c>
      <c r="AB50" s="228" t="str">
        <f t="shared" si="5"/>
        <v>TinPT Tommy Utama</v>
      </c>
    </row>
    <row r="51" spans="1:28" s="227" customFormat="1" ht="102">
      <c r="A51" s="181" t="s">
        <v>294</v>
      </c>
      <c r="B51" s="182" t="s">
        <v>140</v>
      </c>
      <c r="C51" s="186" t="s">
        <v>295</v>
      </c>
      <c r="D51" s="230"/>
      <c r="E51" s="182" t="s">
        <v>296</v>
      </c>
      <c r="F51" s="182" t="s">
        <v>294</v>
      </c>
      <c r="G51" s="182" t="s">
        <v>149</v>
      </c>
      <c r="H51" s="183"/>
      <c r="I51" s="184" t="str">
        <f ca="1">IF(ISERROR($V51),"",OFFSET('Smelter Look-up'!$H$4,$V51-4,0))</f>
        <v>Germiston</v>
      </c>
      <c r="J51" s="184" t="str">
        <f ca="1">IF(ISERROR($V51),"",OFFSET('Smelter Look-up'!$I$4,$V51-4,0))</f>
        <v>Gauteng</v>
      </c>
      <c r="K51" s="224"/>
      <c r="L51" s="224"/>
      <c r="M51" s="224"/>
      <c r="N51" s="224"/>
      <c r="O51" s="224" t="s">
        <v>297</v>
      </c>
      <c r="P51" s="185"/>
      <c r="Q51" s="225"/>
      <c r="R51" s="182" t="str">
        <f ca="1">IF(ISERROR($V51),"",OFFSET('Smelter Look-up'!$C$4,$V51-4,0)&amp;"")</f>
        <v>Rand Refinery (Pty) Ltd.</v>
      </c>
      <c r="S51" s="181" t="str">
        <f t="shared" ca="1" si="3"/>
        <v>ZA</v>
      </c>
      <c r="T51" s="181" t="str">
        <f ca="1">IF(B51="","",IF(ISERROR(MATCH($J51,SorP!$B$1:$B$6279,0)),"",INDIRECT("'SorP'!$A$"&amp;MATCH($S51&amp;$J51,SorP!C:C,0))))</f>
        <v>ZA-GP</v>
      </c>
      <c r="U51" s="201"/>
      <c r="V51" s="226">
        <f>IF(C51="",NA(),IF(OR(C51="Smelter not listed",C51="Smelter not yet identified"),MATCH($B51&amp;$D51,'Smelter Look-up'!$J:$J,0),MATCH($B51&amp;$C51,'Smelter Look-up'!$J:$J,0)))</f>
        <v>215</v>
      </c>
      <c r="X51" s="227">
        <f t="shared" si="4"/>
        <v>0</v>
      </c>
      <c r="AB51" s="228" t="str">
        <f t="shared" si="5"/>
        <v>GoldRand Refinery (Pty) Ltd.</v>
      </c>
    </row>
    <row r="52" spans="1:28" s="227" customFormat="1" ht="114.75">
      <c r="A52" s="181" t="s">
        <v>298</v>
      </c>
      <c r="B52" s="182" t="s">
        <v>140</v>
      </c>
      <c r="C52" s="186" t="s">
        <v>299</v>
      </c>
      <c r="D52" s="230"/>
      <c r="E52" s="182" t="s">
        <v>160</v>
      </c>
      <c r="F52" s="182" t="s">
        <v>298</v>
      </c>
      <c r="G52" s="182" t="s">
        <v>149</v>
      </c>
      <c r="H52" s="183"/>
      <c r="I52" s="184" t="str">
        <f ca="1">IF(ISERROR($V52),"",OFFSET('Smelter Look-up'!$H$4,$V52-4,0))</f>
        <v>Laizhou</v>
      </c>
      <c r="J52" s="184" t="str">
        <f ca="1">IF(ISERROR($V52),"",OFFSET('Smelter Look-up'!$I$4,$V52-4,0))</f>
        <v>Shandong Sheng</v>
      </c>
      <c r="K52" s="224"/>
      <c r="L52" s="224"/>
      <c r="M52" s="224"/>
      <c r="N52" s="224"/>
      <c r="O52" s="224" t="s">
        <v>300</v>
      </c>
      <c r="P52" s="185"/>
      <c r="Q52" s="225"/>
      <c r="R52" s="182" t="str">
        <f ca="1">IF(ISERROR($V52),"",OFFSET('Smelter Look-up'!$C$4,$V52-4,0)&amp;"")</f>
        <v>Shandong Tiancheng Biological Gold Industrial Co., Ltd.</v>
      </c>
      <c r="S52" s="181" t="str">
        <f t="shared" ca="1" si="3"/>
        <v>CN</v>
      </c>
      <c r="T52" s="181" t="str">
        <f ca="1">IF(B52="","",IF(ISERROR(MATCH($J52,SorP!$B$1:$B$6279,0)),"",INDIRECT("'SorP'!$A$"&amp;MATCH($S52&amp;$J52,SorP!C:C,0))))</f>
        <v>CN-SD</v>
      </c>
      <c r="U52" s="201"/>
      <c r="V52" s="226">
        <f>IF(C52="",NA(),IF(OR(C52="Smelter not listed",C52="Smelter not yet identified"),MATCH($B52&amp;$D52,'Smelter Look-up'!$J:$J,0),MATCH($B52&amp;$C52,'Smelter Look-up'!$J:$J,0)))</f>
        <v>245</v>
      </c>
      <c r="X52" s="227">
        <f t="shared" si="4"/>
        <v>0</v>
      </c>
      <c r="AB52" s="228" t="str">
        <f t="shared" si="5"/>
        <v>GoldShandong Tiancheng Biological Gold Industrial Co., Ltd.</v>
      </c>
    </row>
    <row r="53" spans="1:28" s="227" customFormat="1" ht="76.5">
      <c r="A53" s="181" t="s">
        <v>301</v>
      </c>
      <c r="B53" s="182" t="s">
        <v>140</v>
      </c>
      <c r="C53" s="186" t="s">
        <v>302</v>
      </c>
      <c r="D53" s="230"/>
      <c r="E53" s="182" t="s">
        <v>173</v>
      </c>
      <c r="F53" s="182" t="s">
        <v>301</v>
      </c>
      <c r="G53" s="182" t="s">
        <v>149</v>
      </c>
      <c r="H53" s="183"/>
      <c r="I53" s="184" t="str">
        <f ca="1">IF(ISERROR($V53),"",OFFSET('Smelter Look-up'!$H$4,$V53-4,0))</f>
        <v>Saijo</v>
      </c>
      <c r="J53" s="184" t="str">
        <f ca="1">IF(ISERROR($V53),"",OFFSET('Smelter Look-up'!$I$4,$V53-4,0))</f>
        <v>Ehime</v>
      </c>
      <c r="K53" s="224"/>
      <c r="L53" s="224"/>
      <c r="M53" s="224"/>
      <c r="N53" s="224"/>
      <c r="O53" s="224" t="s">
        <v>303</v>
      </c>
      <c r="P53" s="185"/>
      <c r="Q53" s="225"/>
      <c r="R53" s="182" t="str">
        <f ca="1">IF(ISERROR($V53),"",OFFSET('Smelter Look-up'!$C$4,$V53-4,0)&amp;"")</f>
        <v>Sumitomo Metal Mining Co., Ltd.</v>
      </c>
      <c r="S53" s="181" t="str">
        <f t="shared" ca="1" si="3"/>
        <v>JP</v>
      </c>
      <c r="T53" s="181" t="str">
        <f ca="1">IF(B53="","",IF(ISERROR(MATCH($J53,SorP!$B$1:$B$6279,0)),"",INDIRECT("'SorP'!$A$"&amp;MATCH($S53&amp;$J53,SorP!C:C,0))))</f>
        <v>JP-38</v>
      </c>
      <c r="U53" s="201"/>
      <c r="V53" s="226">
        <f>IF(C53="",NA(),IF(OR(C53="Smelter not listed",C53="Smelter not yet identified"),MATCH($B53&amp;$D53,'Smelter Look-up'!$J:$J,0),MATCH($B53&amp;$C53,'Smelter Look-up'!$J:$J,0)))</f>
        <v>265</v>
      </c>
      <c r="X53" s="227">
        <f t="shared" si="4"/>
        <v>0</v>
      </c>
      <c r="AB53" s="228" t="str">
        <f t="shared" si="5"/>
        <v>GoldSumitomo Metal Mining Co., Ltd.</v>
      </c>
    </row>
    <row r="54" spans="1:28" s="227" customFormat="1" ht="89.25">
      <c r="A54" s="181" t="s">
        <v>304</v>
      </c>
      <c r="B54" s="182" t="s">
        <v>140</v>
      </c>
      <c r="C54" s="186" t="s">
        <v>305</v>
      </c>
      <c r="D54" s="230"/>
      <c r="E54" s="182" t="s">
        <v>173</v>
      </c>
      <c r="F54" s="182" t="s">
        <v>304</v>
      </c>
      <c r="G54" s="182" t="s">
        <v>149</v>
      </c>
      <c r="H54" s="183"/>
      <c r="I54" s="184" t="str">
        <f ca="1">IF(ISERROR($V54),"",OFFSET('Smelter Look-up'!$H$4,$V54-4,0))</f>
        <v>Honjo</v>
      </c>
      <c r="J54" s="184" t="str">
        <f ca="1">IF(ISERROR($V54),"",OFFSET('Smelter Look-up'!$I$4,$V54-4,0))</f>
        <v>Saitama</v>
      </c>
      <c r="K54" s="224"/>
      <c r="L54" s="224"/>
      <c r="M54" s="224"/>
      <c r="N54" s="224"/>
      <c r="O54" s="224" t="s">
        <v>306</v>
      </c>
      <c r="P54" s="185"/>
      <c r="Q54" s="225"/>
      <c r="R54" s="182" t="str">
        <f ca="1">IF(ISERROR($V54),"",OFFSET('Smelter Look-up'!$C$4,$V54-4,0)&amp;"")</f>
        <v>Eco-System Recycling Co., Ltd. East Plant</v>
      </c>
      <c r="S54" s="181" t="str">
        <f t="shared" ca="1" si="3"/>
        <v>JP</v>
      </c>
      <c r="T54" s="181" t="str">
        <f ca="1">IF(B54="","",IF(ISERROR(MATCH($J54,SorP!$B$1:$B$6279,0)),"",INDIRECT("'SorP'!$A$"&amp;MATCH($S54&amp;$J54,SorP!C:C,0))))</f>
        <v>JP-11</v>
      </c>
      <c r="U54" s="201"/>
      <c r="V54" s="226">
        <f>IF(C54="",NA(),IF(OR(C54="Smelter not listed",C54="Smelter not yet identified"),MATCH($B54&amp;$D54,'Smelter Look-up'!$J:$J,0),MATCH($B54&amp;$C54,'Smelter Look-up'!$J:$J,0)))</f>
        <v>72</v>
      </c>
      <c r="X54" s="227">
        <f t="shared" si="4"/>
        <v>0</v>
      </c>
      <c r="AB54" s="228" t="str">
        <f t="shared" si="5"/>
        <v>GoldEco-System Recycling Co., Ltd. East Plant</v>
      </c>
    </row>
    <row r="55" spans="1:28" s="227" customFormat="1" ht="63.75">
      <c r="A55" s="181" t="s">
        <v>307</v>
      </c>
      <c r="B55" s="182" t="s">
        <v>137</v>
      </c>
      <c r="C55" s="186" t="s">
        <v>308</v>
      </c>
      <c r="D55" s="230"/>
      <c r="E55" s="182" t="s">
        <v>160</v>
      </c>
      <c r="F55" s="182" t="s">
        <v>307</v>
      </c>
      <c r="G55" s="182" t="s">
        <v>149</v>
      </c>
      <c r="H55" s="183"/>
      <c r="I55" s="184" t="str">
        <f ca="1">IF(ISERROR($V55),"",OFFSET('Smelter Look-up'!$H$4,$V55-4,0))</f>
        <v>Jiangmen</v>
      </c>
      <c r="J55" s="184" t="str">
        <f ca="1">IF(ISERROR($V55),"",OFFSET('Smelter Look-up'!$I$4,$V55-4,0))</f>
        <v>Guangdong Sheng</v>
      </c>
      <c r="K55" s="224"/>
      <c r="L55" s="224"/>
      <c r="M55" s="224"/>
      <c r="N55" s="224"/>
      <c r="O55" s="224" t="s">
        <v>309</v>
      </c>
      <c r="P55" s="185"/>
      <c r="Q55" s="225"/>
      <c r="R55" s="182" t="str">
        <f ca="1">IF(ISERROR($V55),"",OFFSET('Smelter Look-up'!$C$4,$V55-4,0)&amp;"")</f>
        <v>F&amp;X Electro-Materials Ltd.</v>
      </c>
      <c r="S55" s="181" t="str">
        <f t="shared" ca="1" si="3"/>
        <v>CN</v>
      </c>
      <c r="T55" s="181" t="str">
        <f ca="1">IF(B55="","",IF(ISERROR(MATCH($J55,SorP!$B$1:$B$6279,0)),"",INDIRECT("'SorP'!$A$"&amp;MATCH($S55&amp;$J55,SorP!C:C,0))))</f>
        <v>CN-GD</v>
      </c>
      <c r="U55" s="201"/>
      <c r="V55" s="226">
        <f>IF(C55="",NA(),IF(OR(C55="Smelter not listed",C55="Smelter not yet identified"),MATCH($B55&amp;$D55,'Smelter Look-up'!$J:$J,0),MATCH($B55&amp;$C55,'Smelter Look-up'!$J:$J,0)))</f>
        <v>328</v>
      </c>
      <c r="X55" s="227">
        <f t="shared" si="4"/>
        <v>0</v>
      </c>
      <c r="AB55" s="228" t="str">
        <f t="shared" si="5"/>
        <v>TantalumF&amp;X Electro-Materials Ltd.</v>
      </c>
    </row>
    <row r="56" spans="1:28" s="227" customFormat="1" ht="76.5">
      <c r="A56" s="181" t="s">
        <v>310</v>
      </c>
      <c r="B56" s="182" t="s">
        <v>140</v>
      </c>
      <c r="C56" s="186" t="s">
        <v>311</v>
      </c>
      <c r="D56" s="230"/>
      <c r="E56" s="182" t="s">
        <v>160</v>
      </c>
      <c r="F56" s="182" t="s">
        <v>310</v>
      </c>
      <c r="G56" s="182" t="s">
        <v>149</v>
      </c>
      <c r="H56" s="183"/>
      <c r="I56" s="184" t="str">
        <f ca="1">IF(ISERROR($V56),"",OFFSET('Smelter Look-up'!$H$4,$V56-4,0))</f>
        <v>Lanzhou</v>
      </c>
      <c r="J56" s="184" t="str">
        <f ca="1">IF(ISERROR($V56),"",OFFSET('Smelter Look-up'!$I$4,$V56-4,0))</f>
        <v>Gansu Sheng</v>
      </c>
      <c r="K56" s="224"/>
      <c r="L56" s="224"/>
      <c r="M56" s="224"/>
      <c r="N56" s="224"/>
      <c r="O56" s="224" t="s">
        <v>161</v>
      </c>
      <c r="P56" s="185"/>
      <c r="Q56" s="225"/>
      <c r="R56" s="182" t="str">
        <f ca="1">IF(ISERROR($V56),"",OFFSET('Smelter Look-up'!$C$4,$V56-4,0)&amp;"")</f>
        <v>Refinery of Seemine Gold Co., Ltd.</v>
      </c>
      <c r="S56" s="181" t="str">
        <f t="shared" ca="1" si="3"/>
        <v>CN</v>
      </c>
      <c r="T56" s="181" t="str">
        <f ca="1">IF(B56="","",IF(ISERROR(MATCH($J56,SorP!$B$1:$B$6279,0)),"",INDIRECT("'SorP'!$A$"&amp;MATCH($S56&amp;$J56,SorP!C:C,0))))</f>
        <v>CN-GS</v>
      </c>
      <c r="U56" s="201"/>
      <c r="V56" s="226">
        <f>IF(C56="",NA(),IF(OR(C56="Smelter not listed",C56="Smelter not yet identified"),MATCH($B56&amp;$D56,'Smelter Look-up'!$J:$J,0),MATCH($B56&amp;$C56,'Smelter Look-up'!$J:$J,0)))</f>
        <v>217</v>
      </c>
      <c r="X56" s="227">
        <f t="shared" si="4"/>
        <v>0</v>
      </c>
      <c r="AB56" s="228" t="str">
        <f t="shared" si="5"/>
        <v>GoldRefinery of Seemine Gold Co., Ltd.</v>
      </c>
    </row>
    <row r="57" spans="1:28" s="227" customFormat="1" ht="127.5">
      <c r="A57" s="181" t="s">
        <v>312</v>
      </c>
      <c r="B57" s="182" t="s">
        <v>140</v>
      </c>
      <c r="C57" s="186" t="s">
        <v>313</v>
      </c>
      <c r="D57" s="230"/>
      <c r="E57" s="182" t="s">
        <v>160</v>
      </c>
      <c r="F57" s="182" t="s">
        <v>312</v>
      </c>
      <c r="G57" s="182" t="s">
        <v>149</v>
      </c>
      <c r="H57" s="183"/>
      <c r="I57" s="184" t="str">
        <f ca="1">IF(ISERROR($V57),"",OFFSET('Smelter Look-up'!$H$4,$V57-4,0))</f>
        <v>Zhaoyuan</v>
      </c>
      <c r="J57" s="184" t="str">
        <f ca="1">IF(ISERROR($V57),"",OFFSET('Smelter Look-up'!$I$4,$V57-4,0))</f>
        <v>Shandong Sheng</v>
      </c>
      <c r="K57" s="224"/>
      <c r="L57" s="224"/>
      <c r="M57" s="224"/>
      <c r="N57" s="224"/>
      <c r="O57" s="224" t="s">
        <v>314</v>
      </c>
      <c r="P57" s="185"/>
      <c r="Q57" s="225"/>
      <c r="R57" s="182" t="str">
        <f ca="1">IF(ISERROR($V57),"",OFFSET('Smelter Look-up'!$C$4,$V57-4,0)&amp;"")</f>
        <v>Guoda Safina High-Tech Environmental Refinery Co., Ltd.</v>
      </c>
      <c r="S57" s="181" t="str">
        <f t="shared" ca="1" si="3"/>
        <v>CN</v>
      </c>
      <c r="T57" s="181" t="str">
        <f ca="1">IF(B57="","",IF(ISERROR(MATCH($J57,SorP!$B$1:$B$6279,0)),"",INDIRECT("'SorP'!$A$"&amp;MATCH($S57&amp;$J57,SorP!C:C,0))))</f>
        <v>CN-SD</v>
      </c>
      <c r="U57" s="201"/>
      <c r="V57" s="226">
        <f>IF(C57="",NA(),IF(OR(C57="Smelter not listed",C57="Smelter not yet identified"),MATCH($B57&amp;$D57,'Smelter Look-up'!$J:$J,0),MATCH($B57&amp;$C57,'Smelter Look-up'!$J:$J,0)))</f>
        <v>98</v>
      </c>
      <c r="X57" s="227">
        <f t="shared" si="4"/>
        <v>0</v>
      </c>
      <c r="AB57" s="228" t="str">
        <f t="shared" si="5"/>
        <v>GoldGuoda Safina High-Tech Environmental Refinery Co., Ltd.</v>
      </c>
    </row>
    <row r="58" spans="1:28" s="227" customFormat="1" ht="76.5">
      <c r="A58" s="181" t="s">
        <v>315</v>
      </c>
      <c r="B58" s="182" t="s">
        <v>140</v>
      </c>
      <c r="C58" s="186" t="s">
        <v>316</v>
      </c>
      <c r="D58" s="230"/>
      <c r="E58" s="182" t="s">
        <v>160</v>
      </c>
      <c r="F58" s="182" t="s">
        <v>315</v>
      </c>
      <c r="G58" s="182" t="s">
        <v>149</v>
      </c>
      <c r="H58" s="183"/>
      <c r="I58" s="184" t="str">
        <f ca="1">IF(ISERROR($V58),"",OFFSET('Smelter Look-up'!$H$4,$V58-4,0))</f>
        <v>Yuanling</v>
      </c>
      <c r="J58" s="184" t="str">
        <f ca="1">IF(ISERROR($V58),"",OFFSET('Smelter Look-up'!$I$4,$V58-4,0))</f>
        <v>Hunan Sheng</v>
      </c>
      <c r="K58" s="224"/>
      <c r="L58" s="224"/>
      <c r="M58" s="224"/>
      <c r="N58" s="224"/>
      <c r="O58" s="224" t="s">
        <v>317</v>
      </c>
      <c r="P58" s="185"/>
      <c r="Q58" s="225"/>
      <c r="R58" s="182" t="str">
        <f ca="1">IF(ISERROR($V58),"",OFFSET('Smelter Look-up'!$C$4,$V58-4,0)&amp;"")</f>
        <v>Hunan Chenzhou Mining Co., Ltd.</v>
      </c>
      <c r="S58" s="181" t="str">
        <f t="shared" ca="1" si="3"/>
        <v>CN</v>
      </c>
      <c r="T58" s="181" t="str">
        <f ca="1">IF(B58="","",IF(ISERROR(MATCH($J58,SorP!$B$1:$B$6279,0)),"",INDIRECT("'SorP'!$A$"&amp;MATCH($S58&amp;$J58,SorP!C:C,0))))</f>
        <v>CN-HN</v>
      </c>
      <c r="U58" s="201"/>
      <c r="V58" s="226">
        <f>IF(C58="",NA(),IF(OR(C58="Smelter not listed",C58="Smelter not yet identified"),MATCH($B58&amp;$D58,'Smelter Look-up'!$J:$J,0),MATCH($B58&amp;$C58,'Smelter Look-up'!$J:$J,0)))</f>
        <v>109</v>
      </c>
      <c r="X58" s="227">
        <f t="shared" si="4"/>
        <v>0</v>
      </c>
      <c r="AB58" s="228" t="str">
        <f t="shared" si="5"/>
        <v>GoldHunan Chenzhou Mining Co., Ltd.</v>
      </c>
    </row>
    <row r="59" spans="1:28" s="227" customFormat="1" ht="76.5">
      <c r="A59" s="181" t="s">
        <v>318</v>
      </c>
      <c r="B59" s="182" t="s">
        <v>140</v>
      </c>
      <c r="C59" s="186" t="s">
        <v>319</v>
      </c>
      <c r="D59" s="230"/>
      <c r="E59" s="182" t="s">
        <v>320</v>
      </c>
      <c r="F59" s="182" t="s">
        <v>318</v>
      </c>
      <c r="G59" s="182" t="s">
        <v>149</v>
      </c>
      <c r="H59" s="183"/>
      <c r="I59" s="184" t="str">
        <f ca="1">IF(ISERROR($V59),"",OFFSET('Smelter Look-up'!$H$4,$V59-4,0))</f>
        <v>Taoyuan</v>
      </c>
      <c r="J59" s="184" t="str">
        <f ca="1">IF(ISERROR($V59),"",OFFSET('Smelter Look-up'!$I$4,$V59-4,0))</f>
        <v>Taoyuan</v>
      </c>
      <c r="K59" s="224"/>
      <c r="L59" s="224"/>
      <c r="M59" s="224"/>
      <c r="N59" s="224"/>
      <c r="O59" s="224" t="s">
        <v>321</v>
      </c>
      <c r="P59" s="185"/>
      <c r="Q59" s="225"/>
      <c r="R59" s="182" t="str">
        <f ca="1">IF(ISERROR($V59),"",OFFSET('Smelter Look-up'!$C$4,$V59-4,0)&amp;"")</f>
        <v>Super Dragon Technology Co., Ltd.</v>
      </c>
      <c r="S59" s="181" t="str">
        <f t="shared" ca="1" si="3"/>
        <v>TW</v>
      </c>
      <c r="T59" s="181" t="str">
        <f ca="1">IF(B59="","",IF(ISERROR(MATCH($J59,SorP!$B$1:$B$6279,0)),"",INDIRECT("'SorP'!$A$"&amp;MATCH($S59&amp;$J59,SorP!C:C,0))))</f>
        <v>TW-TAO</v>
      </c>
      <c r="U59" s="201"/>
      <c r="V59" s="226">
        <f>IF(C59="",NA(),IF(OR(C59="Smelter not listed",C59="Smelter not yet identified"),MATCH($B59&amp;$D59,'Smelter Look-up'!$J:$J,0),MATCH($B59&amp;$C59,'Smelter Look-up'!$J:$J,0)))</f>
        <v>268</v>
      </c>
      <c r="X59" s="227">
        <f t="shared" si="4"/>
        <v>0</v>
      </c>
      <c r="AB59" s="228" t="str">
        <f t="shared" si="5"/>
        <v>GoldSuper Dragon Technology Co., Ltd.</v>
      </c>
    </row>
    <row r="60" spans="1:28" s="227" customFormat="1" ht="102">
      <c r="A60" s="181" t="s">
        <v>322</v>
      </c>
      <c r="B60" s="182" t="s">
        <v>140</v>
      </c>
      <c r="C60" s="186" t="s">
        <v>323</v>
      </c>
      <c r="D60" s="230"/>
      <c r="E60" s="182" t="s">
        <v>160</v>
      </c>
      <c r="F60" s="182" t="s">
        <v>322</v>
      </c>
      <c r="G60" s="182" t="s">
        <v>149</v>
      </c>
      <c r="H60" s="183"/>
      <c r="I60" s="184" t="str">
        <f ca="1">IF(ISERROR($V60),"",OFFSET('Smelter Look-up'!$H$4,$V60-4,0))</f>
        <v>Tongling</v>
      </c>
      <c r="J60" s="184" t="str">
        <f ca="1">IF(ISERROR($V60),"",OFFSET('Smelter Look-up'!$I$4,$V60-4,0))</f>
        <v>Anhui Sheng</v>
      </c>
      <c r="K60" s="224"/>
      <c r="L60" s="224"/>
      <c r="M60" s="224"/>
      <c r="N60" s="224"/>
      <c r="O60" s="224" t="s">
        <v>324</v>
      </c>
      <c r="P60" s="185"/>
      <c r="Q60" s="225"/>
      <c r="R60" s="182" t="str">
        <f ca="1">IF(ISERROR($V60),"",OFFSET('Smelter Look-up'!$C$4,$V60-4,0)&amp;"")</f>
        <v>Tongling Nonferrous Metals Group Co., Ltd.</v>
      </c>
      <c r="S60" s="181" t="str">
        <f t="shared" ca="1" si="3"/>
        <v>CN</v>
      </c>
      <c r="T60" s="181" t="str">
        <f ca="1">IF(B60="","",IF(ISERROR(MATCH($J60,SorP!$B$1:$B$6279,0)),"",INDIRECT("'SorP'!$A$"&amp;MATCH($S60&amp;$J60,SorP!C:C,0))))</f>
        <v>CN-AH</v>
      </c>
      <c r="U60" s="201"/>
      <c r="V60" s="226">
        <f>IF(C60="",NA(),IF(OR(C60="Smelter not listed",C60="Smelter not yet identified"),MATCH($B60&amp;$D60,'Smelter Look-up'!$J:$J,0),MATCH($B60&amp;$C60,'Smelter Look-up'!$J:$J,0)))</f>
        <v>284</v>
      </c>
      <c r="X60" s="227">
        <f t="shared" si="4"/>
        <v>0</v>
      </c>
      <c r="AB60" s="228" t="str">
        <f t="shared" si="5"/>
        <v>GoldTongling Nonferrous Metals Group Co., Ltd.</v>
      </c>
    </row>
    <row r="61" spans="1:28" s="227" customFormat="1" ht="63.75">
      <c r="A61" s="181" t="s">
        <v>325</v>
      </c>
      <c r="B61" s="182" t="s">
        <v>140</v>
      </c>
      <c r="C61" s="186" t="s">
        <v>326</v>
      </c>
      <c r="D61" s="230"/>
      <c r="E61" s="182" t="s">
        <v>169</v>
      </c>
      <c r="F61" s="182" t="s">
        <v>325</v>
      </c>
      <c r="G61" s="182" t="s">
        <v>149</v>
      </c>
      <c r="H61" s="183"/>
      <c r="I61" s="184" t="str">
        <f ca="1">IF(ISERROR($V61),"",OFFSET('Smelter Look-up'!$H$4,$V61-4,0))</f>
        <v>Asan</v>
      </c>
      <c r="J61" s="184" t="str">
        <f ca="1">IF(ISERROR($V61),"",OFFSET('Smelter Look-up'!$I$4,$V61-4,0))</f>
        <v>Chungcheongnam-do</v>
      </c>
      <c r="K61" s="224"/>
      <c r="L61" s="224"/>
      <c r="M61" s="224"/>
      <c r="N61" s="224"/>
      <c r="O61" s="224" t="s">
        <v>327</v>
      </c>
      <c r="P61" s="185"/>
      <c r="Q61" s="225"/>
      <c r="R61" s="182" t="str">
        <f ca="1">IF(ISERROR($V61),"",OFFSET('Smelter Look-up'!$C$4,$V61-4,0)&amp;"")</f>
        <v>Torecom</v>
      </c>
      <c r="S61" s="181" t="str">
        <f t="shared" ca="1" si="3"/>
        <v>KR</v>
      </c>
      <c r="T61" s="181" t="str">
        <f ca="1">IF(B61="","",IF(ISERROR(MATCH($J61,SorP!$B$1:$B$6279,0)),"",INDIRECT("'SorP'!$A$"&amp;MATCH($S61&amp;$J61,SorP!C:C,0))))</f>
        <v>KR-44</v>
      </c>
      <c r="U61" s="201"/>
      <c r="V61" s="226">
        <f>IF(C61="",NA(),IF(OR(C61="Smelter not listed",C61="Smelter not yet identified"),MATCH($B61&amp;$D61,'Smelter Look-up'!$J:$J,0),MATCH($B61&amp;$C61,'Smelter Look-up'!$J:$J,0)))</f>
        <v>288</v>
      </c>
      <c r="X61" s="227">
        <f t="shared" si="4"/>
        <v>0</v>
      </c>
      <c r="AB61" s="228" t="str">
        <f t="shared" si="5"/>
        <v>GoldTorecom</v>
      </c>
    </row>
    <row r="62" spans="1:28" s="227" customFormat="1" ht="127.5">
      <c r="A62" s="181" t="s">
        <v>328</v>
      </c>
      <c r="B62" s="182" t="s">
        <v>137</v>
      </c>
      <c r="C62" s="186" t="s">
        <v>329</v>
      </c>
      <c r="D62" s="230"/>
      <c r="E62" s="182" t="s">
        <v>330</v>
      </c>
      <c r="F62" s="182" t="s">
        <v>328</v>
      </c>
      <c r="G62" s="182" t="s">
        <v>149</v>
      </c>
      <c r="H62" s="183"/>
      <c r="I62" s="184" t="str">
        <f ca="1">IF(ISERROR($V62),"",OFFSET('Smelter Look-up'!$H$4,$V62-4,0))</f>
        <v>Ust-Kamenogorsk</v>
      </c>
      <c r="J62" s="184" t="str">
        <f ca="1">IF(ISERROR($V62),"",OFFSET('Smelter Look-up'!$I$4,$V62-4,0))</f>
        <v>Qaraghandy oblysy</v>
      </c>
      <c r="K62" s="224"/>
      <c r="L62" s="224"/>
      <c r="M62" s="224"/>
      <c r="N62" s="224"/>
      <c r="O62" s="224" t="s">
        <v>331</v>
      </c>
      <c r="P62" s="185"/>
      <c r="Q62" s="225"/>
      <c r="R62" s="182" t="str">
        <f ca="1">IF(ISERROR($V62),"",OFFSET('Smelter Look-up'!$C$4,$V62-4,0)&amp;"")</f>
        <v>Ulba Metallurgical Plant JSC</v>
      </c>
      <c r="S62" s="181" t="str">
        <f t="shared" ca="1" si="3"/>
        <v>KZ</v>
      </c>
      <c r="T62" s="181" t="str">
        <f ca="1">IF(B62="","",IF(ISERROR(MATCH($J62,SorP!$B$1:$B$6279,0)),"",INDIRECT("'SorP'!$A$"&amp;MATCH($S62&amp;$J62,SorP!C:C,0))))</f>
        <v>KZ-KAR</v>
      </c>
      <c r="U62" s="201"/>
      <c r="V62" s="226">
        <f>IF(C62="",NA(),IF(OR(C62="Smelter not listed",C62="Smelter not yet identified"),MATCH($B62&amp;$D62,'Smelter Look-up'!$J:$J,0),MATCH($B62&amp;$C62,'Smelter Look-up'!$J:$J,0)))</f>
        <v>379</v>
      </c>
      <c r="X62" s="227">
        <f t="shared" si="4"/>
        <v>0</v>
      </c>
      <c r="AB62" s="228" t="str">
        <f t="shared" si="5"/>
        <v>TantalumUlba Metallurgical Plant JSC</v>
      </c>
    </row>
    <row r="63" spans="1:28" s="227" customFormat="1" ht="89.25">
      <c r="A63" s="181" t="s">
        <v>332</v>
      </c>
      <c r="B63" s="182" t="s">
        <v>140</v>
      </c>
      <c r="C63" s="186" t="s">
        <v>333</v>
      </c>
      <c r="D63" s="230"/>
      <c r="E63" s="182" t="s">
        <v>148</v>
      </c>
      <c r="F63" s="182" t="s">
        <v>332</v>
      </c>
      <c r="G63" s="182" t="s">
        <v>149</v>
      </c>
      <c r="H63" s="183"/>
      <c r="I63" s="184" t="str">
        <f ca="1">IF(ISERROR($V63),"",OFFSET('Smelter Look-up'!$H$4,$V63-4,0))</f>
        <v>Alden</v>
      </c>
      <c r="J63" s="184" t="str">
        <f ca="1">IF(ISERROR($V63),"",OFFSET('Smelter Look-up'!$I$4,$V63-4,0))</f>
        <v>New York</v>
      </c>
      <c r="K63" s="224"/>
      <c r="L63" s="224"/>
      <c r="M63" s="224"/>
      <c r="N63" s="224"/>
      <c r="O63" s="224" t="s">
        <v>334</v>
      </c>
      <c r="P63" s="185"/>
      <c r="Q63" s="225"/>
      <c r="R63" s="182" t="str">
        <f ca="1">IF(ISERROR($V63),"",OFFSET('Smelter Look-up'!$C$4,$V63-4,0)&amp;"")</f>
        <v>United Precious Metal Refining, Inc.</v>
      </c>
      <c r="S63" s="181" t="str">
        <f t="shared" ca="1" si="3"/>
        <v>US</v>
      </c>
      <c r="T63" s="181" t="str">
        <f ca="1">IF(B63="","",IF(ISERROR(MATCH($J63,SorP!$B$1:$B$6279,0)),"",INDIRECT("'SorP'!$A$"&amp;MATCH($S63&amp;$J63,SorP!C:C,0))))</f>
        <v>US-NY</v>
      </c>
      <c r="U63" s="201"/>
      <c r="V63" s="226">
        <f>IF(C63="",NA(),IF(OR(C63="Smelter not listed",C63="Smelter not yet identified"),MATCH($B63&amp;$D63,'Smelter Look-up'!$J:$J,0),MATCH($B63&amp;$C63,'Smelter Look-up'!$J:$J,0)))</f>
        <v>294</v>
      </c>
      <c r="X63" s="227">
        <f t="shared" si="4"/>
        <v>0</v>
      </c>
      <c r="AB63" s="228" t="str">
        <f t="shared" si="5"/>
        <v>GoldUnited Precious Metal Refining, Inc.</v>
      </c>
    </row>
    <row r="64" spans="1:28" s="227" customFormat="1" ht="102">
      <c r="A64" s="181" t="s">
        <v>335</v>
      </c>
      <c r="B64" s="182" t="s">
        <v>140</v>
      </c>
      <c r="C64" s="186" t="s">
        <v>336</v>
      </c>
      <c r="D64" s="230"/>
      <c r="E64" s="182" t="s">
        <v>337</v>
      </c>
      <c r="F64" s="182" t="s">
        <v>335</v>
      </c>
      <c r="G64" s="182" t="s">
        <v>149</v>
      </c>
      <c r="H64" s="183"/>
      <c r="I64" s="184" t="str">
        <f ca="1">IF(ISERROR($V64),"",OFFSET('Smelter Look-up'!$H$4,$V64-4,0))</f>
        <v>Newburn</v>
      </c>
      <c r="J64" s="184" t="str">
        <f ca="1">IF(ISERROR($V64),"",OFFSET('Smelter Look-up'!$I$4,$V64-4,0))</f>
        <v>Western Australia</v>
      </c>
      <c r="K64" s="224"/>
      <c r="L64" s="224"/>
      <c r="M64" s="224"/>
      <c r="N64" s="224"/>
      <c r="O64" s="224" t="s">
        <v>338</v>
      </c>
      <c r="P64" s="185"/>
      <c r="Q64" s="225"/>
      <c r="R64" s="182" t="str">
        <f ca="1">IF(ISERROR($V64),"",OFFSET('Smelter Look-up'!$C$4,$V64-4,0)&amp;"")</f>
        <v>Western Australian Mint (T/a The Perth Mint)</v>
      </c>
      <c r="S64" s="181" t="str">
        <f t="shared" ca="1" si="3"/>
        <v>AU</v>
      </c>
      <c r="T64" s="181" t="str">
        <f ca="1">IF(B64="","",IF(ISERROR(MATCH($J64,SorP!$B$1:$B$6279,0)),"",INDIRECT("'SorP'!$A$"&amp;MATCH($S64&amp;$J64,SorP!C:C,0))))</f>
        <v>AU-WA</v>
      </c>
      <c r="U64" s="201"/>
      <c r="V64" s="226">
        <f>IF(C64="",NA(),IF(OR(C64="Smelter not listed",C64="Smelter not yet identified"),MATCH($B64&amp;$D64,'Smelter Look-up'!$J:$J,0),MATCH($B64&amp;$C64,'Smelter Look-up'!$J:$J,0)))</f>
        <v>297</v>
      </c>
      <c r="X64" s="227">
        <f t="shared" si="4"/>
        <v>0</v>
      </c>
      <c r="AB64" s="228" t="str">
        <f t="shared" si="5"/>
        <v>GoldWestern Australian Mint (T/a The Perth Mint)</v>
      </c>
    </row>
    <row r="65" spans="1:28" s="227" customFormat="1" ht="76.5">
      <c r="A65" s="181" t="s">
        <v>339</v>
      </c>
      <c r="B65" s="182" t="s">
        <v>138</v>
      </c>
      <c r="C65" s="186" t="s">
        <v>340</v>
      </c>
      <c r="D65" s="230"/>
      <c r="E65" s="182" t="s">
        <v>225</v>
      </c>
      <c r="F65" s="182" t="s">
        <v>339</v>
      </c>
      <c r="G65" s="182" t="s">
        <v>149</v>
      </c>
      <c r="H65" s="183"/>
      <c r="I65" s="184" t="str">
        <f ca="1">IF(ISERROR($V65),"",OFFSET('Smelter Look-up'!$H$4,$V65-4,0))</f>
        <v>Ariquemes</v>
      </c>
      <c r="J65" s="184" t="str">
        <f ca="1">IF(ISERROR($V65),"",OFFSET('Smelter Look-up'!$I$4,$V65-4,0))</f>
        <v>Rondônia</v>
      </c>
      <c r="K65" s="224"/>
      <c r="L65" s="224"/>
      <c r="M65" s="224"/>
      <c r="N65" s="224"/>
      <c r="O65" s="224" t="s">
        <v>341</v>
      </c>
      <c r="P65" s="185"/>
      <c r="Q65" s="225"/>
      <c r="R65" s="182" t="str">
        <f ca="1">IF(ISERROR($V65),"",OFFSET('Smelter Look-up'!$C$4,$V65-4,0)&amp;"")</f>
        <v>White Solder Metalurgia e Mineracao Ltda.</v>
      </c>
      <c r="S65" s="181" t="str">
        <f t="shared" ca="1" si="3"/>
        <v>BR</v>
      </c>
      <c r="T65" s="181" t="str">
        <f ca="1">IF(B65="","",IF(ISERROR(MATCH($J65,SorP!$B$1:$B$6279,0)),"",INDIRECT("'SorP'!$A$"&amp;MATCH($S65&amp;$J65,SorP!C:C,0))))</f>
        <v>BR-RO</v>
      </c>
      <c r="U65" s="201"/>
      <c r="V65" s="226">
        <f>IF(C65="",NA(),IF(OR(C65="Smelter not listed",C65="Smelter not yet identified"),MATCH($B65&amp;$D65,'Smelter Look-up'!$J:$J,0),MATCH($B65&amp;$C65,'Smelter Look-up'!$J:$J,0)))</f>
        <v>535</v>
      </c>
      <c r="X65" s="227">
        <f t="shared" si="4"/>
        <v>0</v>
      </c>
      <c r="AB65" s="228" t="str">
        <f t="shared" si="5"/>
        <v>TinWhite Solder Metalurgia e Mineracao Ltda.</v>
      </c>
    </row>
    <row r="66" spans="1:28" s="227" customFormat="1" ht="102">
      <c r="A66" s="181" t="s">
        <v>342</v>
      </c>
      <c r="B66" s="182" t="s">
        <v>137</v>
      </c>
      <c r="C66" s="186" t="s">
        <v>343</v>
      </c>
      <c r="D66" s="230"/>
      <c r="E66" s="182" t="s">
        <v>160</v>
      </c>
      <c r="F66" s="182" t="s">
        <v>342</v>
      </c>
      <c r="G66" s="182" t="s">
        <v>149</v>
      </c>
      <c r="H66" s="183"/>
      <c r="I66" s="184" t="str">
        <f ca="1">IF(ISERROR($V66),"",OFFSET('Smelter Look-up'!$H$4,$V66-4,0))</f>
        <v>Jiujiang</v>
      </c>
      <c r="J66" s="184" t="str">
        <f ca="1">IF(ISERROR($V66),"",OFFSET('Smelter Look-up'!$I$4,$V66-4,0))</f>
        <v>Jiangxi Sheng</v>
      </c>
      <c r="K66" s="224"/>
      <c r="L66" s="224"/>
      <c r="M66" s="224"/>
      <c r="N66" s="224"/>
      <c r="O66" s="224" t="s">
        <v>309</v>
      </c>
      <c r="P66" s="185"/>
      <c r="Q66" s="225"/>
      <c r="R66" s="182" t="str">
        <f ca="1">IF(ISERROR($V66),"",OFFSET('Smelter Look-up'!$C$4,$V66-4,0)&amp;"")</f>
        <v>JiuJiang JinXin Nonferrous Metals Co., Ltd.</v>
      </c>
      <c r="S66" s="181" t="str">
        <f t="shared" ca="1" si="3"/>
        <v>CN</v>
      </c>
      <c r="T66" s="181" t="str">
        <f ca="1">IF(B66="","",IF(ISERROR(MATCH($J66,SorP!$B$1:$B$6279,0)),"",INDIRECT("'SorP'!$A$"&amp;MATCH($S66&amp;$J66,SorP!C:C,0))))</f>
        <v>CN-JX</v>
      </c>
      <c r="U66" s="201"/>
      <c r="V66" s="226">
        <f>IF(C66="",NA(),IF(OR(C66="Smelter not listed",C66="Smelter not yet identified"),MATCH($B66&amp;$D66,'Smelter Look-up'!$J:$J,0),MATCH($B66&amp;$C66,'Smelter Look-up'!$J:$J,0)))</f>
        <v>341</v>
      </c>
      <c r="X66" s="227">
        <f t="shared" si="4"/>
        <v>0</v>
      </c>
      <c r="AB66" s="228" t="str">
        <f t="shared" si="5"/>
        <v>TantalumJiuJiang JinXin Nonferrous Metals Co., Ltd.</v>
      </c>
    </row>
    <row r="67" spans="1:28" s="227" customFormat="1" ht="63.75">
      <c r="A67" s="181" t="s">
        <v>344</v>
      </c>
      <c r="B67" s="182" t="s">
        <v>140</v>
      </c>
      <c r="C67" s="186" t="s">
        <v>345</v>
      </c>
      <c r="D67" s="230"/>
      <c r="E67" s="182" t="s">
        <v>346</v>
      </c>
      <c r="F67" s="182" t="s">
        <v>344</v>
      </c>
      <c r="G67" s="182" t="s">
        <v>149</v>
      </c>
      <c r="H67" s="183"/>
      <c r="I67" s="184" t="str">
        <f ca="1">IF(ISERROR($V67),"",OFFSET('Smelter Look-up'!$H$4,$V67-4,0))</f>
        <v>Brampton</v>
      </c>
      <c r="J67" s="184" t="str">
        <f ca="1">IF(ISERROR($V67),"",OFFSET('Smelter Look-up'!$I$4,$V67-4,0))</f>
        <v>Ontario</v>
      </c>
      <c r="K67" s="224"/>
      <c r="L67" s="224"/>
      <c r="M67" s="224"/>
      <c r="N67" s="224"/>
      <c r="O67" s="224" t="s">
        <v>347</v>
      </c>
      <c r="P67" s="185"/>
      <c r="Q67" s="225"/>
      <c r="R67" s="182" t="str">
        <f ca="1">IF(ISERROR($V67),"",OFFSET('Smelter Look-up'!$C$4,$V67-4,0)&amp;"")</f>
        <v>Asahi Refining Canada Ltd.</v>
      </c>
      <c r="S67" s="181" t="str">
        <f t="shared" ca="1" si="3"/>
        <v>CA</v>
      </c>
      <c r="T67" s="181" t="str">
        <f ca="1">IF(B67="","",IF(ISERROR(MATCH($J67,SorP!$B$1:$B$6279,0)),"",INDIRECT("'SorP'!$A$"&amp;MATCH($S67&amp;$J67,SorP!C:C,0))))</f>
        <v>CA-ON</v>
      </c>
      <c r="U67" s="201"/>
      <c r="V67" s="226">
        <f>IF(C67="",NA(),IF(OR(C67="Smelter not listed",C67="Smelter not yet identified"),MATCH($B67&amp;$D67,'Smelter Look-up'!$J:$J,0),MATCH($B67&amp;$C67,'Smelter Look-up'!$J:$J,0)))</f>
        <v>30</v>
      </c>
      <c r="X67" s="227">
        <f t="shared" si="4"/>
        <v>0</v>
      </c>
      <c r="AB67" s="228" t="str">
        <f t="shared" si="5"/>
        <v>GoldAsahi Refining Canada Ltd.</v>
      </c>
    </row>
    <row r="68" spans="1:28" s="227" customFormat="1" ht="102">
      <c r="A68" s="181" t="s">
        <v>348</v>
      </c>
      <c r="B68" s="182" t="s">
        <v>140</v>
      </c>
      <c r="C68" s="186" t="s">
        <v>349</v>
      </c>
      <c r="D68" s="230"/>
      <c r="E68" s="182" t="s">
        <v>177</v>
      </c>
      <c r="F68" s="182" t="s">
        <v>348</v>
      </c>
      <c r="G68" s="182" t="s">
        <v>149</v>
      </c>
      <c r="H68" s="183"/>
      <c r="I68" s="184" t="str">
        <f ca="1">IF(ISERROR($V68),"",OFFSET('Smelter Look-up'!$H$4,$V68-4,0))</f>
        <v>Verkhnyaya Pyshma</v>
      </c>
      <c r="J68" s="184" t="str">
        <f ca="1">IF(ISERROR($V68),"",OFFSET('Smelter Look-up'!$I$4,$V68-4,0))</f>
        <v>Sverdlovskaya oblast'</v>
      </c>
      <c r="K68" s="224"/>
      <c r="L68" s="224"/>
      <c r="M68" s="224"/>
      <c r="N68" s="224"/>
      <c r="O68" s="224" t="s">
        <v>350</v>
      </c>
      <c r="P68" s="185"/>
      <c r="Q68" s="225"/>
      <c r="R68" s="182" t="str">
        <f ca="1">IF(ISERROR($V68),"",OFFSET('Smelter Look-up'!$C$4,$V68-4,0)&amp;"")</f>
        <v>JSC Ekaterinburg Non-Ferrous Metal Processing Plant</v>
      </c>
      <c r="S68" s="181" t="str">
        <f t="shared" ca="1" si="3"/>
        <v>RU</v>
      </c>
      <c r="T68" s="181" t="str">
        <f ca="1">IF(B68="","",IF(ISERROR(MATCH($J68,SorP!$B$1:$B$6279,0)),"",INDIRECT("'SorP'!$A$"&amp;MATCH($S68&amp;$J68,SorP!C:C,0))))</f>
        <v>RU-SVE</v>
      </c>
      <c r="U68" s="201"/>
      <c r="V68" s="226">
        <f>IF(C68="",NA(),IF(OR(C68="Smelter not listed",C68="Smelter not yet identified"),MATCH($B68&amp;$D68,'Smelter Look-up'!$J:$J,0),MATCH($B68&amp;$C68,'Smelter Look-up'!$J:$J,0)))</f>
        <v>129</v>
      </c>
      <c r="X68" s="227">
        <f t="shared" si="4"/>
        <v>0</v>
      </c>
      <c r="AB68" s="228" t="str">
        <f t="shared" si="5"/>
        <v>GoldJSC Ekaterinburg Non-Ferrous Metal Processing Plant</v>
      </c>
    </row>
    <row r="69" spans="1:28" s="227" customFormat="1" ht="51">
      <c r="A69" s="181" t="s">
        <v>351</v>
      </c>
      <c r="B69" s="182" t="s">
        <v>140</v>
      </c>
      <c r="C69" s="186" t="s">
        <v>352</v>
      </c>
      <c r="D69" s="230"/>
      <c r="E69" s="182" t="s">
        <v>330</v>
      </c>
      <c r="F69" s="182" t="s">
        <v>351</v>
      </c>
      <c r="G69" s="182" t="s">
        <v>149</v>
      </c>
      <c r="H69" s="183"/>
      <c r="I69" s="184" t="str">
        <f ca="1">IF(ISERROR($V69),"",OFFSET('Smelter Look-up'!$H$4,$V69-4,0))</f>
        <v>Balkhash</v>
      </c>
      <c r="J69" s="184" t="str">
        <f ca="1">IF(ISERROR($V69),"",OFFSET('Smelter Look-up'!$I$4,$V69-4,0))</f>
        <v>Qaraghandy oblysy</v>
      </c>
      <c r="K69" s="224"/>
      <c r="L69" s="224"/>
      <c r="M69" s="224"/>
      <c r="N69" s="224"/>
      <c r="O69" s="224" t="s">
        <v>353</v>
      </c>
      <c r="P69" s="185"/>
      <c r="Q69" s="225"/>
      <c r="R69" s="182" t="str">
        <f ca="1">IF(ISERROR($V69),"",OFFSET('Smelter Look-up'!$C$4,$V69-4,0)&amp;"")</f>
        <v>Kazakhmys Smelting LLC</v>
      </c>
      <c r="S69" s="181" t="str">
        <f ca="1">IF(B69="","",IF(ISERROR(MATCH($E69,CL,0)),"Unknown",INDIRECT("'C'!$A$"&amp;MATCH($E69,CL,0)+1)))</f>
        <v>KZ</v>
      </c>
      <c r="T69" s="181" t="str">
        <f ca="1">IF(B69="","",IF(ISERROR(MATCH($J69,SorP!$B$1:$B$6279,0)),"",INDIRECT("'SorP'!$A$"&amp;MATCH($S69&amp;$J69,SorP!C:C,0))))</f>
        <v>KZ-KAR</v>
      </c>
      <c r="U69" s="201"/>
      <c r="V69" s="226">
        <f>IF(C69="",NA(),IF(OR(C69="Smelter not listed",C69="Smelter not yet identified"),MATCH($B69&amp;$D69,'Smelter Look-up'!$J:$J,0),MATCH($B69&amp;$C69,'Smelter Look-up'!$J:$J,0)))</f>
        <v>135</v>
      </c>
      <c r="X69" s="227">
        <f>IF(AND(C69="Smelter not listed",OR(LEN(D69)=0,LEN(E69)=0)),1,0)</f>
        <v>0</v>
      </c>
      <c r="AB69" s="228" t="str">
        <f>B69&amp;C69</f>
        <v>GoldKazakhmys Smelting LLC</v>
      </c>
    </row>
    <row r="70" spans="1:28" s="227" customFormat="1" ht="76.5">
      <c r="A70" s="181" t="s">
        <v>354</v>
      </c>
      <c r="B70" s="182" t="s">
        <v>140</v>
      </c>
      <c r="C70" s="186" t="s">
        <v>355</v>
      </c>
      <c r="D70" s="230"/>
      <c r="E70" s="182" t="s">
        <v>330</v>
      </c>
      <c r="F70" s="182" t="s">
        <v>354</v>
      </c>
      <c r="G70" s="182" t="s">
        <v>149</v>
      </c>
      <c r="H70" s="183"/>
      <c r="I70" s="184" t="str">
        <f ca="1">IF(ISERROR($V70),"",OFFSET('Smelter Look-up'!$H$4,$V70-4,0))</f>
        <v>Ust-Kamenogorsk</v>
      </c>
      <c r="J70" s="184" t="str">
        <f ca="1">IF(ISERROR($V70),"",OFFSET('Smelter Look-up'!$I$4,$V70-4,0))</f>
        <v>Qaraghandy oblysy</v>
      </c>
      <c r="K70" s="224"/>
      <c r="L70" s="224"/>
      <c r="M70" s="224"/>
      <c r="N70" s="224"/>
      <c r="O70" s="224" t="s">
        <v>356</v>
      </c>
      <c r="P70" s="185"/>
      <c r="Q70" s="225"/>
      <c r="R70" s="182" t="str">
        <f ca="1">IF(ISERROR($V70),"",OFFSET('Smelter Look-up'!$C$4,$V70-4,0)&amp;"")</f>
        <v>Kazzinc</v>
      </c>
      <c r="S70" s="181" t="str">
        <f t="shared" ref="S70:S101" ca="1" si="6">IF(B70="","",IF(ISERROR(MATCH($E70,CL,0)),"Unknown",INDIRECT("'C'!$A$"&amp;MATCH($E70,CL,0)+1)))</f>
        <v>KZ</v>
      </c>
      <c r="T70" s="181" t="str">
        <f ca="1">IF(B70="","",IF(ISERROR(MATCH($J70,SorP!$B$1:$B$6279,0)),"",INDIRECT("'SorP'!$A$"&amp;MATCH($S70&amp;$J70,SorP!C:C,0))))</f>
        <v>KZ-KAR</v>
      </c>
      <c r="U70" s="201"/>
      <c r="V70" s="226">
        <f>IF(C70="",NA(),IF(OR(C70="Smelter not listed",C70="Smelter not yet identified"),MATCH($B70&amp;$D70,'Smelter Look-up'!$J:$J,0),MATCH($B70&amp;$C70,'Smelter Look-up'!$J:$J,0)))</f>
        <v>136</v>
      </c>
      <c r="X70" s="227">
        <f t="shared" ref="X70:X101" si="7">IF(AND(C70="Smelter not listed",OR(LEN(D70)=0,LEN(E70)=0)),1,0)</f>
        <v>0</v>
      </c>
      <c r="AB70" s="228" t="str">
        <f t="shared" ref="AB70:AB101" si="8">B70&amp;C70</f>
        <v>GoldKazzinc</v>
      </c>
    </row>
    <row r="71" spans="1:28" s="227" customFormat="1" ht="63.75">
      <c r="A71" s="181" t="s">
        <v>357</v>
      </c>
      <c r="B71" s="182" t="s">
        <v>139</v>
      </c>
      <c r="C71" s="186" t="s">
        <v>358</v>
      </c>
      <c r="D71" s="230"/>
      <c r="E71" s="182" t="s">
        <v>148</v>
      </c>
      <c r="F71" s="182" t="s">
        <v>357</v>
      </c>
      <c r="G71" s="182" t="s">
        <v>149</v>
      </c>
      <c r="H71" s="183"/>
      <c r="I71" s="184" t="str">
        <f ca="1">IF(ISERROR($V71),"",OFFSET('Smelter Look-up'!$H$4,$V71-4,0))</f>
        <v>Fallon</v>
      </c>
      <c r="J71" s="184" t="str">
        <f ca="1">IF(ISERROR($V71),"",OFFSET('Smelter Look-up'!$I$4,$V71-4,0))</f>
        <v>Nevada</v>
      </c>
      <c r="K71" s="224"/>
      <c r="L71" s="224"/>
      <c r="M71" s="224"/>
      <c r="N71" s="224"/>
      <c r="O71" s="224" t="s">
        <v>359</v>
      </c>
      <c r="P71" s="185"/>
      <c r="Q71" s="225"/>
      <c r="R71" s="182" t="str">
        <f ca="1">IF(ISERROR($V71),"",OFFSET('Smelter Look-up'!$C$4,$V71-4,0)&amp;"")</f>
        <v>Kennametal Fallon</v>
      </c>
      <c r="S71" s="181" t="str">
        <f t="shared" ca="1" si="6"/>
        <v>US</v>
      </c>
      <c r="T71" s="181" t="str">
        <f ca="1">IF(B71="","",IF(ISERROR(MATCH($J71,SorP!$B$1:$B$6279,0)),"",INDIRECT("'SorP'!$A$"&amp;MATCH($S71&amp;$J71,SorP!C:C,0))))</f>
        <v>US-NV</v>
      </c>
      <c r="U71" s="201"/>
      <c r="V71" s="226">
        <f>IF(C71="",NA(),IF(OR(C71="Smelter not listed",C71="Smelter not yet identified"),MATCH($B71&amp;$D71,'Smelter Look-up'!$J:$J,0),MATCH($B71&amp;$C71,'Smelter Look-up'!$J:$J,0)))</f>
        <v>611</v>
      </c>
      <c r="X71" s="227">
        <f t="shared" si="7"/>
        <v>0</v>
      </c>
      <c r="AB71" s="228" t="str">
        <f t="shared" si="8"/>
        <v>TungstenKennametal Fallon</v>
      </c>
    </row>
    <row r="72" spans="1:28" s="227" customFormat="1" ht="89.25">
      <c r="A72" s="181" t="s">
        <v>360</v>
      </c>
      <c r="B72" s="182" t="s">
        <v>139</v>
      </c>
      <c r="C72" s="186" t="s">
        <v>361</v>
      </c>
      <c r="D72" s="230"/>
      <c r="E72" s="182" t="s">
        <v>362</v>
      </c>
      <c r="F72" s="182" t="s">
        <v>360</v>
      </c>
      <c r="G72" s="182" t="s">
        <v>149</v>
      </c>
      <c r="H72" s="183"/>
      <c r="I72" s="184" t="str">
        <f ca="1">IF(ISERROR($V72),"",OFFSET('Smelter Look-up'!$H$4,$V72-4,0))</f>
        <v>St. Martin i-S</v>
      </c>
      <c r="J72" s="184" t="str">
        <f ca="1">IF(ISERROR($V72),"",OFFSET('Smelter Look-up'!$I$4,$V72-4,0))</f>
        <v>Steiermark</v>
      </c>
      <c r="K72" s="224"/>
      <c r="L72" s="224"/>
      <c r="M72" s="224"/>
      <c r="N72" s="224"/>
      <c r="O72" s="224" t="s">
        <v>363</v>
      </c>
      <c r="P72" s="185"/>
      <c r="Q72" s="225"/>
      <c r="R72" s="182" t="str">
        <f ca="1">IF(ISERROR($V72),"",OFFSET('Smelter Look-up'!$C$4,$V72-4,0)&amp;"")</f>
        <v>Wolfram Bergbau und Hutten AG</v>
      </c>
      <c r="S72" s="181" t="str">
        <f t="shared" ca="1" si="6"/>
        <v>AT</v>
      </c>
      <c r="T72" s="181" t="str">
        <f ca="1">IF(B72="","",IF(ISERROR(MATCH($J72,SorP!$B$1:$B$6279,0)),"",INDIRECT("'SorP'!$A$"&amp;MATCH($S72&amp;$J72,SorP!C:C,0))))</f>
        <v>AT-6</v>
      </c>
      <c r="U72" s="201"/>
      <c r="V72" s="226">
        <f>IF(C72="",NA(),IF(OR(C72="Smelter not listed",C72="Smelter not yet identified"),MATCH($B72&amp;$D72,'Smelter Look-up'!$J:$J,0),MATCH($B72&amp;$C72,'Smelter Look-up'!$J:$J,0)))</f>
        <v>632</v>
      </c>
      <c r="X72" s="227">
        <f t="shared" si="7"/>
        <v>0</v>
      </c>
      <c r="AB72" s="228" t="str">
        <f t="shared" si="8"/>
        <v>TungstenWolfram Bergbau und Hutten AG</v>
      </c>
    </row>
    <row r="73" spans="1:28" s="227" customFormat="1" ht="114.75">
      <c r="A73" s="181" t="s">
        <v>364</v>
      </c>
      <c r="B73" s="182" t="s">
        <v>140</v>
      </c>
      <c r="C73" s="186" t="s">
        <v>365</v>
      </c>
      <c r="D73" s="230"/>
      <c r="E73" s="182" t="s">
        <v>160</v>
      </c>
      <c r="F73" s="182" t="s">
        <v>364</v>
      </c>
      <c r="G73" s="182" t="s">
        <v>149</v>
      </c>
      <c r="H73" s="183"/>
      <c r="I73" s="184" t="str">
        <f ca="1">IF(ISERROR($V73),"",OFFSET('Smelter Look-up'!$H$4,$V73-4,0))</f>
        <v>Sanmenxia</v>
      </c>
      <c r="J73" s="184" t="str">
        <f ca="1">IF(ISERROR($V73),"",OFFSET('Smelter Look-up'!$I$4,$V73-4,0))</f>
        <v>Henan Sheng</v>
      </c>
      <c r="K73" s="224"/>
      <c r="L73" s="224"/>
      <c r="M73" s="224"/>
      <c r="N73" s="224"/>
      <c r="O73" s="224" t="s">
        <v>366</v>
      </c>
      <c r="P73" s="185"/>
      <c r="Q73" s="225"/>
      <c r="R73" s="182" t="str">
        <f ca="1">IF(ISERROR($V73),"",OFFSET('Smelter Look-up'!$C$4,$V73-4,0)&amp;"")</f>
        <v>Zhongyuan Gold Smelter of Zhongjin Gold Corporation</v>
      </c>
      <c r="S73" s="181" t="str">
        <f t="shared" ca="1" si="6"/>
        <v>CN</v>
      </c>
      <c r="T73" s="181" t="str">
        <f ca="1">IF(B73="","",IF(ISERROR(MATCH($J73,SorP!$B$1:$B$6279,0)),"",INDIRECT("'SorP'!$A$"&amp;MATCH($S73&amp;$J73,SorP!C:C,0))))</f>
        <v>CN-HA</v>
      </c>
      <c r="U73" s="201"/>
      <c r="V73" s="226">
        <f>IF(C73="",NA(),IF(OR(C73="Smelter not listed",C73="Smelter not yet identified"),MATCH($B73&amp;$D73,'Smelter Look-up'!$J:$J,0),MATCH($B73&amp;$C73,'Smelter Look-up'!$J:$J,0)))</f>
        <v>316</v>
      </c>
      <c r="X73" s="227">
        <f t="shared" si="7"/>
        <v>0</v>
      </c>
      <c r="AB73" s="228" t="str">
        <f t="shared" si="8"/>
        <v>GoldZhongyuan Gold Smelter of Zhongjin Gold Corporation</v>
      </c>
    </row>
    <row r="74" spans="1:28" s="227" customFormat="1" ht="102">
      <c r="A74" s="181" t="s">
        <v>367</v>
      </c>
      <c r="B74" s="182" t="s">
        <v>140</v>
      </c>
      <c r="C74" s="186" t="s">
        <v>368</v>
      </c>
      <c r="D74" s="230"/>
      <c r="E74" s="182" t="s">
        <v>160</v>
      </c>
      <c r="F74" s="182" t="s">
        <v>367</v>
      </c>
      <c r="G74" s="182" t="s">
        <v>149</v>
      </c>
      <c r="H74" s="183"/>
      <c r="I74" s="184" t="str">
        <f ca="1">IF(ISERROR($V74),"",OFFSET('Smelter Look-up'!$H$4,$V74-4,0))</f>
        <v>Luoyang</v>
      </c>
      <c r="J74" s="184" t="str">
        <f ca="1">IF(ISERROR($V74),"",OFFSET('Smelter Look-up'!$I$4,$V74-4,0))</f>
        <v>Henan Sheng</v>
      </c>
      <c r="K74" s="224"/>
      <c r="L74" s="224"/>
      <c r="M74" s="224"/>
      <c r="N74" s="224"/>
      <c r="O74" s="224" t="s">
        <v>369</v>
      </c>
      <c r="P74" s="185"/>
      <c r="Q74" s="225"/>
      <c r="R74" s="182" t="str">
        <f ca="1">IF(ISERROR($V74),"",OFFSET('Smelter Look-up'!$C$4,$V74-4,0)&amp;"")</f>
        <v>Luoyang Zijin Yinhui Gold Refinery Co., Ltd.</v>
      </c>
      <c r="S74" s="181" t="str">
        <f t="shared" ca="1" si="6"/>
        <v>CN</v>
      </c>
      <c r="T74" s="181" t="str">
        <f ca="1">IF(B74="","",IF(ISERROR(MATCH($J74,SorP!$B$1:$B$6279,0)),"",INDIRECT("'SorP'!$A$"&amp;MATCH($S74&amp;$J74,SorP!C:C,0))))</f>
        <v>CN-HA</v>
      </c>
      <c r="U74" s="201"/>
      <c r="V74" s="226">
        <f>IF(C74="",NA(),IF(OR(C74="Smelter not listed",C74="Smelter not yet identified"),MATCH($B74&amp;$D74,'Smelter Look-up'!$J:$J,0),MATCH($B74&amp;$C74,'Smelter Look-up'!$J:$J,0)))</f>
        <v>159</v>
      </c>
      <c r="X74" s="227">
        <f t="shared" si="7"/>
        <v>0</v>
      </c>
      <c r="AB74" s="228" t="str">
        <f t="shared" si="8"/>
        <v>GoldLuoyang Zijin Yinhui Gold Refinery Co., Ltd.</v>
      </c>
    </row>
    <row r="75" spans="1:28" s="227" customFormat="1" ht="178.5">
      <c r="A75" s="181" t="s">
        <v>370</v>
      </c>
      <c r="B75" s="182" t="s">
        <v>140</v>
      </c>
      <c r="C75" s="186" t="s">
        <v>371</v>
      </c>
      <c r="D75" s="230"/>
      <c r="E75" s="182" t="s">
        <v>148</v>
      </c>
      <c r="F75" s="182" t="s">
        <v>370</v>
      </c>
      <c r="G75" s="182" t="s">
        <v>149</v>
      </c>
      <c r="H75" s="183"/>
      <c r="I75" s="184" t="str">
        <f ca="1">IF(ISERROR($V75),"",OFFSET('Smelter Look-up'!$H$4,$V75-4,0))</f>
        <v>Buffalo</v>
      </c>
      <c r="J75" s="184" t="str">
        <f ca="1">IF(ISERROR($V75),"",OFFSET('Smelter Look-up'!$I$4,$V75-4,0))</f>
        <v>New York</v>
      </c>
      <c r="K75" s="224"/>
      <c r="L75" s="224"/>
      <c r="M75" s="224"/>
      <c r="N75" s="224"/>
      <c r="O75" s="224" t="s">
        <v>372</v>
      </c>
      <c r="P75" s="185"/>
      <c r="Q75" s="225"/>
      <c r="R75" s="182" t="str">
        <f ca="1">IF(ISERROR($V75),"",OFFSET('Smelter Look-up'!$C$4,$V75-4,0)&amp;"")</f>
        <v>Materion</v>
      </c>
      <c r="S75" s="181" t="str">
        <f t="shared" ca="1" si="6"/>
        <v>US</v>
      </c>
      <c r="T75" s="181" t="str">
        <f ca="1">IF(B75="","",IF(ISERROR(MATCH($J75,SorP!$B$1:$B$6279,0)),"",INDIRECT("'SorP'!$A$"&amp;MATCH($S75&amp;$J75,SorP!C:C,0))))</f>
        <v>US-NY</v>
      </c>
      <c r="U75" s="201"/>
      <c r="V75" s="226">
        <f>IF(C75="",NA(),IF(OR(C75="Smelter not listed",C75="Smelter not yet identified"),MATCH($B75&amp;$D75,'Smelter Look-up'!$J:$J,0),MATCH($B75&amp;$C75,'Smelter Look-up'!$J:$J,0)))</f>
        <v>163</v>
      </c>
      <c r="X75" s="227">
        <f t="shared" si="7"/>
        <v>0</v>
      </c>
      <c r="AB75" s="228" t="str">
        <f t="shared" si="8"/>
        <v>GoldMaterion</v>
      </c>
    </row>
    <row r="76" spans="1:28" s="227" customFormat="1" ht="76.5">
      <c r="A76" s="181" t="s">
        <v>373</v>
      </c>
      <c r="B76" s="182" t="s">
        <v>138</v>
      </c>
      <c r="C76" s="186" t="s">
        <v>374</v>
      </c>
      <c r="D76" s="230"/>
      <c r="E76" s="182" t="s">
        <v>148</v>
      </c>
      <c r="F76" s="182" t="s">
        <v>373</v>
      </c>
      <c r="G76" s="182" t="s">
        <v>149</v>
      </c>
      <c r="H76" s="183"/>
      <c r="I76" s="184" t="str">
        <f ca="1">IF(ISERROR($V76),"",OFFSET('Smelter Look-up'!$H$4,$V76-4,0))</f>
        <v>Twinsburg</v>
      </c>
      <c r="J76" s="184" t="str">
        <f ca="1">IF(ISERROR($V76),"",OFFSET('Smelter Look-up'!$I$4,$V76-4,0))</f>
        <v>Ohio</v>
      </c>
      <c r="K76" s="224"/>
      <c r="L76" s="224"/>
      <c r="M76" s="224"/>
      <c r="N76" s="224"/>
      <c r="O76" s="224" t="s">
        <v>375</v>
      </c>
      <c r="P76" s="185"/>
      <c r="Q76" s="225"/>
      <c r="R76" s="182" t="str">
        <f ca="1">IF(ISERROR($V76),"",OFFSET('Smelter Look-up'!$C$4,$V76-4,0)&amp;"")</f>
        <v>Metallic Resources, Inc.</v>
      </c>
      <c r="S76" s="181" t="str">
        <f t="shared" ca="1" si="6"/>
        <v>US</v>
      </c>
      <c r="T76" s="181" t="str">
        <f ca="1">IF(B76="","",IF(ISERROR(MATCH($J76,SorP!$B$1:$B$6279,0)),"",INDIRECT("'SorP'!$A$"&amp;MATCH($S76&amp;$J76,SorP!C:C,0))))</f>
        <v>US-OH</v>
      </c>
      <c r="U76" s="201"/>
      <c r="V76" s="226">
        <f>IF(C76="",NA(),IF(OR(C76="Smelter not listed",C76="Smelter not yet identified"),MATCH($B76&amp;$D76,'Smelter Look-up'!$J:$J,0),MATCH($B76&amp;$C76,'Smelter Look-up'!$J:$J,0)))</f>
        <v>462</v>
      </c>
      <c r="X76" s="227">
        <f t="shared" si="7"/>
        <v>0</v>
      </c>
      <c r="AB76" s="228" t="str">
        <f t="shared" si="8"/>
        <v>TinMetallic Resources, Inc.</v>
      </c>
    </row>
    <row r="77" spans="1:28" s="227" customFormat="1" ht="255">
      <c r="A77" s="181" t="s">
        <v>376</v>
      </c>
      <c r="B77" s="182" t="s">
        <v>137</v>
      </c>
      <c r="C77" s="186" t="s">
        <v>224</v>
      </c>
      <c r="D77" s="230"/>
      <c r="E77" s="182" t="s">
        <v>225</v>
      </c>
      <c r="F77" s="182" t="s">
        <v>376</v>
      </c>
      <c r="G77" s="182" t="s">
        <v>149</v>
      </c>
      <c r="H77" s="183"/>
      <c r="I77" s="184" t="str">
        <f ca="1">IF(ISERROR($V77),"",OFFSET('Smelter Look-up'!$H$4,$V77-4,0))</f>
        <v>Presidente Figueiredo</v>
      </c>
      <c r="J77" s="184" t="str">
        <f ca="1">IF(ISERROR($V77),"",OFFSET('Smelter Look-up'!$I$4,$V77-4,0))</f>
        <v>Amazonas</v>
      </c>
      <c r="K77" s="224"/>
      <c r="L77" s="224"/>
      <c r="M77" s="224"/>
      <c r="N77" s="224"/>
      <c r="O77" s="224" t="s">
        <v>377</v>
      </c>
      <c r="P77" s="185"/>
      <c r="Q77" s="225"/>
      <c r="R77" s="182" t="str">
        <f ca="1">IF(ISERROR($V77),"",OFFSET('Smelter Look-up'!$C$4,$V77-4,0)&amp;"")</f>
        <v>Mineracao Taboca S.A.</v>
      </c>
      <c r="S77" s="181" t="str">
        <f t="shared" ca="1" si="6"/>
        <v>BR</v>
      </c>
      <c r="T77" s="181" t="str">
        <f ca="1">IF(B77="","",IF(ISERROR(MATCH($J77,SorP!$B$1:$B$6279,0)),"",INDIRECT("'SorP'!$A$"&amp;MATCH($S77&amp;$J77,SorP!C:C,0))))</f>
        <v>BR-AM</v>
      </c>
      <c r="U77" s="201"/>
      <c r="V77" s="226">
        <f>IF(C77="",NA(),IF(OR(C77="Smelter not listed",C77="Smelter not yet identified"),MATCH($B77&amp;$D77,'Smelter Look-up'!$J:$J,0),MATCH($B77&amp;$C77,'Smelter Look-up'!$J:$J,0)))</f>
        <v>351</v>
      </c>
      <c r="X77" s="227">
        <f t="shared" si="7"/>
        <v>0</v>
      </c>
      <c r="AB77" s="228" t="str">
        <f t="shared" si="8"/>
        <v>TantalumMineracao Taboca S.A.</v>
      </c>
    </row>
    <row r="78" spans="1:28" s="227" customFormat="1" ht="102">
      <c r="A78" s="181" t="s">
        <v>378</v>
      </c>
      <c r="B78" s="182" t="s">
        <v>140</v>
      </c>
      <c r="C78" s="186" t="s">
        <v>379</v>
      </c>
      <c r="D78" s="230"/>
      <c r="E78" s="182" t="s">
        <v>160</v>
      </c>
      <c r="F78" s="182" t="s">
        <v>378</v>
      </c>
      <c r="G78" s="182" t="s">
        <v>149</v>
      </c>
      <c r="H78" s="183"/>
      <c r="I78" s="184" t="str">
        <f ca="1">IF(ISERROR($V78),"",OFFSET('Smelter Look-up'!$H$4,$V78-4,0))</f>
        <v>Shanghang</v>
      </c>
      <c r="J78" s="184" t="str">
        <f ca="1">IF(ISERROR($V78),"",OFFSET('Smelter Look-up'!$I$4,$V78-4,0))</f>
        <v>Fujian Sheng</v>
      </c>
      <c r="K78" s="224"/>
      <c r="L78" s="224"/>
      <c r="M78" s="224"/>
      <c r="N78" s="224"/>
      <c r="O78" s="224" t="s">
        <v>380</v>
      </c>
      <c r="P78" s="185"/>
      <c r="Q78" s="225"/>
      <c r="R78" s="182" t="str">
        <f ca="1">IF(ISERROR($V78),"",OFFSET('Smelter Look-up'!$C$4,$V78-4,0)&amp;"")</f>
        <v>Gold Refinery of Zijin Mining Group Co., Ltd.</v>
      </c>
      <c r="S78" s="181" t="str">
        <f t="shared" ca="1" si="6"/>
        <v>CN</v>
      </c>
      <c r="T78" s="181" t="str">
        <f ca="1">IF(B78="","",IF(ISERROR(MATCH($J78,SorP!$B$1:$B$6279,0)),"",INDIRECT("'SorP'!$A$"&amp;MATCH($S78&amp;$J78,SorP!C:C,0))))</f>
        <v>CN-FJ</v>
      </c>
      <c r="U78" s="201"/>
      <c r="V78" s="226">
        <f>IF(C78="",NA(),IF(OR(C78="Smelter not listed",C78="Smelter not yet identified"),MATCH($B78&amp;$D78,'Smelter Look-up'!$J:$J,0),MATCH($B78&amp;$C78,'Smelter Look-up'!$J:$J,0)))</f>
        <v>92</v>
      </c>
      <c r="X78" s="227">
        <f t="shared" si="7"/>
        <v>0</v>
      </c>
      <c r="AB78" s="228" t="str">
        <f t="shared" si="8"/>
        <v>GoldGold Refinery of Zijin Mining Group Co., Ltd.</v>
      </c>
    </row>
    <row r="79" spans="1:28" s="227" customFormat="1" ht="38.25">
      <c r="A79" s="181" t="s">
        <v>381</v>
      </c>
      <c r="B79" s="182" t="s">
        <v>140</v>
      </c>
      <c r="C79" s="186" t="s">
        <v>382</v>
      </c>
      <c r="D79" s="230"/>
      <c r="E79" s="182" t="s">
        <v>383</v>
      </c>
      <c r="F79" s="182" t="s">
        <v>381</v>
      </c>
      <c r="G79" s="182" t="s">
        <v>149</v>
      </c>
      <c r="H79" s="183"/>
      <c r="I79" s="184" t="str">
        <f ca="1">IF(ISERROR($V79),"",OFFSET('Smelter Look-up'!$H$4,$V79-4,0))</f>
        <v>Onehunga</v>
      </c>
      <c r="J79" s="184" t="str">
        <f ca="1">IF(ISERROR($V79),"",OFFSET('Smelter Look-up'!$I$4,$V79-4,0))</f>
        <v>Auckland</v>
      </c>
      <c r="K79" s="224"/>
      <c r="L79" s="224"/>
      <c r="M79" s="224"/>
      <c r="N79" s="224"/>
      <c r="O79" s="224" t="s">
        <v>384</v>
      </c>
      <c r="P79" s="185"/>
      <c r="Q79" s="225"/>
      <c r="R79" s="182" t="str">
        <f ca="1">IF(ISERROR($V79),"",OFFSET('Smelter Look-up'!$C$4,$V79-4,0)&amp;"")</f>
        <v>Morris and Watson</v>
      </c>
      <c r="S79" s="181" t="str">
        <f t="shared" ca="1" si="6"/>
        <v>NZ</v>
      </c>
      <c r="T79" s="181" t="str">
        <f ca="1">IF(B79="","",IF(ISERROR(MATCH($J79,SorP!$B$1:$B$6279,0)),"",INDIRECT("'SorP'!$A$"&amp;MATCH($S79&amp;$J79,SorP!C:C,0))))</f>
        <v>NZ-AUK</v>
      </c>
      <c r="U79" s="201"/>
      <c r="V79" s="226">
        <f>IF(C79="",NA(),IF(OR(C79="Smelter not listed",C79="Smelter not yet identified"),MATCH($B79&amp;$D79,'Smelter Look-up'!$J:$J,0),MATCH($B79&amp;$C79,'Smelter Look-up'!$J:$J,0)))</f>
        <v>187</v>
      </c>
      <c r="X79" s="227">
        <f t="shared" si="7"/>
        <v>0</v>
      </c>
      <c r="AB79" s="228" t="str">
        <f t="shared" si="8"/>
        <v>GoldMorris and Watson</v>
      </c>
    </row>
    <row r="80" spans="1:28" s="227" customFormat="1" ht="127.5">
      <c r="A80" s="181" t="s">
        <v>385</v>
      </c>
      <c r="B80" s="182" t="s">
        <v>140</v>
      </c>
      <c r="C80" s="186" t="s">
        <v>386</v>
      </c>
      <c r="D80" s="230"/>
      <c r="E80" s="182" t="s">
        <v>387</v>
      </c>
      <c r="F80" s="182" t="s">
        <v>385</v>
      </c>
      <c r="G80" s="182" t="s">
        <v>149</v>
      </c>
      <c r="H80" s="183"/>
      <c r="I80" s="184" t="str">
        <f ca="1">IF(ISERROR($V80),"",OFFSET('Smelter Look-up'!$H$4,$V80-4,0))</f>
        <v>Vestec</v>
      </c>
      <c r="J80" s="184" t="str">
        <f ca="1">IF(ISERROR($V80),"",OFFSET('Smelter Look-up'!$I$4,$V80-4,0))</f>
        <v>Praha-západ</v>
      </c>
      <c r="K80" s="224"/>
      <c r="L80" s="224"/>
      <c r="M80" s="224"/>
      <c r="N80" s="224"/>
      <c r="O80" s="224" t="s">
        <v>388</v>
      </c>
      <c r="P80" s="185"/>
      <c r="Q80" s="225"/>
      <c r="R80" s="182" t="str">
        <f ca="1">IF(ISERROR($V80),"",OFFSET('Smelter Look-up'!$C$4,$V80-4,0)&amp;"")</f>
        <v>SAFINA A.S.</v>
      </c>
      <c r="S80" s="181" t="str">
        <f t="shared" ca="1" si="6"/>
        <v>CZ</v>
      </c>
      <c r="T80" s="181" t="str">
        <f ca="1">IF(B80="","",IF(ISERROR(MATCH($J80,SorP!$B$1:$B$6279,0)),"",INDIRECT("'SorP'!$A$"&amp;MATCH($S80&amp;$J80,SorP!C:C,0))))</f>
        <v>CZ-20A</v>
      </c>
      <c r="U80" s="201"/>
      <c r="V80" s="226">
        <f>IF(C80="",NA(),IF(OR(C80="Smelter not listed",C80="Smelter not yet identified"),MATCH($B80&amp;$D80,'Smelter Look-up'!$J:$J,0),MATCH($B80&amp;$C80,'Smelter Look-up'!$J:$J,0)))</f>
        <v>224</v>
      </c>
      <c r="X80" s="227">
        <f t="shared" si="7"/>
        <v>0</v>
      </c>
      <c r="AB80" s="228" t="str">
        <f t="shared" si="8"/>
        <v>GoldSAFINA A.S.</v>
      </c>
    </row>
    <row r="81" spans="1:28" s="227" customFormat="1" ht="63.75">
      <c r="A81" s="181" t="s">
        <v>389</v>
      </c>
      <c r="B81" s="182" t="s">
        <v>140</v>
      </c>
      <c r="C81" s="186" t="s">
        <v>390</v>
      </c>
      <c r="D81" s="230"/>
      <c r="E81" s="182" t="s">
        <v>248</v>
      </c>
      <c r="F81" s="182" t="s">
        <v>389</v>
      </c>
      <c r="G81" s="182" t="s">
        <v>149</v>
      </c>
      <c r="H81" s="183"/>
      <c r="I81" s="184" t="str">
        <f ca="1">IF(ISERROR($V81),"",OFFSET('Smelter Look-up'!$H$4,$V81-4,0))</f>
        <v>Khwaeng Dok Mai</v>
      </c>
      <c r="J81" s="184" t="str">
        <f ca="1">IF(ISERROR($V81),"",OFFSET('Smelter Look-up'!$I$4,$V81-4,0))</f>
        <v>Krung Thep Maha Nakhon</v>
      </c>
      <c r="K81" s="224"/>
      <c r="L81" s="224"/>
      <c r="M81" s="224"/>
      <c r="N81" s="224"/>
      <c r="O81" s="224" t="s">
        <v>391</v>
      </c>
      <c r="P81" s="185"/>
      <c r="Q81" s="225"/>
      <c r="R81" s="182" t="str">
        <f ca="1">IF(ISERROR($V81),"",OFFSET('Smelter Look-up'!$C$4,$V81-4,0)&amp;"")</f>
        <v>Umicore Precious Metals Thailand</v>
      </c>
      <c r="S81" s="181" t="str">
        <f t="shared" ca="1" si="6"/>
        <v>TH</v>
      </c>
      <c r="T81" s="181" t="str">
        <f ca="1">IF(B81="","",IF(ISERROR(MATCH($J81,SorP!$B$1:$B$6279,0)),"",INDIRECT("'SorP'!$A$"&amp;MATCH($S81&amp;$J81,SorP!C:C,0))))</f>
        <v>TH-10</v>
      </c>
      <c r="U81" s="201"/>
      <c r="V81" s="226">
        <f>IF(C81="",NA(),IF(OR(C81="Smelter not listed",C81="Smelter not yet identified"),MATCH($B81&amp;$D81,'Smelter Look-up'!$J:$J,0),MATCH($B81&amp;$C81,'Smelter Look-up'!$J:$J,0)))</f>
        <v>292</v>
      </c>
      <c r="X81" s="227">
        <f t="shared" si="7"/>
        <v>0</v>
      </c>
      <c r="AB81" s="228" t="str">
        <f t="shared" si="8"/>
        <v>GoldUmicore Precious Metals Thailand</v>
      </c>
    </row>
    <row r="82" spans="1:28" s="227" customFormat="1" ht="89.25">
      <c r="A82" s="181" t="s">
        <v>392</v>
      </c>
      <c r="B82" s="182" t="s">
        <v>139</v>
      </c>
      <c r="C82" s="186" t="s">
        <v>393</v>
      </c>
      <c r="D82" s="230"/>
      <c r="E82" s="182" t="s">
        <v>160</v>
      </c>
      <c r="F82" s="182" t="s">
        <v>392</v>
      </c>
      <c r="G82" s="182" t="s">
        <v>149</v>
      </c>
      <c r="H82" s="183"/>
      <c r="I82" s="184" t="str">
        <f ca="1">IF(ISERROR($V82),"",OFFSET('Smelter Look-up'!$H$4,$V82-4,0))</f>
        <v>Ganzhou</v>
      </c>
      <c r="J82" s="184" t="str">
        <f ca="1">IF(ISERROR($V82),"",OFFSET('Smelter Look-up'!$I$4,$V82-4,0))</f>
        <v>Jiangxi Sheng</v>
      </c>
      <c r="K82" s="224"/>
      <c r="L82" s="224"/>
      <c r="M82" s="224"/>
      <c r="N82" s="224"/>
      <c r="O82" s="224" t="s">
        <v>394</v>
      </c>
      <c r="P82" s="185"/>
      <c r="Q82" s="225"/>
      <c r="R82" s="182" t="str">
        <f ca="1">IF(ISERROR($V82),"",OFFSET('Smelter Look-up'!$C$4,$V82-4,0)&amp;"")</f>
        <v>Jiangxi Yaosheng Tungsten Co., Ltd.</v>
      </c>
      <c r="S82" s="181" t="str">
        <f t="shared" ca="1" si="6"/>
        <v>CN</v>
      </c>
      <c r="T82" s="181" t="str">
        <f ca="1">IF(B82="","",IF(ISERROR(MATCH($J82,SorP!$B$1:$B$6279,0)),"",INDIRECT("'SorP'!$A$"&amp;MATCH($S82&amp;$J82,SorP!C:C,0))))</f>
        <v>CN-JX</v>
      </c>
      <c r="U82" s="201"/>
      <c r="V82" s="226">
        <f>IF(C82="",NA(),IF(OR(C82="Smelter not listed",C82="Smelter not yet identified"),MATCH($B82&amp;$D82,'Smelter Look-up'!$J:$J,0),MATCH($B82&amp;$C82,'Smelter Look-up'!$J:$J,0)))</f>
        <v>608</v>
      </c>
      <c r="X82" s="227">
        <f t="shared" si="7"/>
        <v>0</v>
      </c>
      <c r="AB82" s="228" t="str">
        <f t="shared" si="8"/>
        <v>TungstenJiangxi Yaosheng Tungsten Co., Ltd.</v>
      </c>
    </row>
    <row r="83" spans="1:28" s="227" customFormat="1" ht="76.5">
      <c r="A83" s="181" t="s">
        <v>395</v>
      </c>
      <c r="B83" s="182" t="s">
        <v>139</v>
      </c>
      <c r="C83" s="186" t="s">
        <v>396</v>
      </c>
      <c r="D83" s="230"/>
      <c r="E83" s="182" t="s">
        <v>160</v>
      </c>
      <c r="F83" s="182" t="s">
        <v>395</v>
      </c>
      <c r="G83" s="182" t="s">
        <v>149</v>
      </c>
      <c r="H83" s="183"/>
      <c r="I83" s="184" t="str">
        <f ca="1">IF(ISERROR($V83),"",OFFSET('Smelter Look-up'!$H$4,$V83-4,0))</f>
        <v>Nanfeng Xiaozhai</v>
      </c>
      <c r="J83" s="184" t="str">
        <f ca="1">IF(ISERROR($V83),"",OFFSET('Smelter Look-up'!$I$4,$V83-4,0))</f>
        <v>Yunnan Sheng</v>
      </c>
      <c r="K83" s="224"/>
      <c r="L83" s="224"/>
      <c r="M83" s="224"/>
      <c r="N83" s="224"/>
      <c r="O83" s="224" t="s">
        <v>397</v>
      </c>
      <c r="P83" s="185"/>
      <c r="Q83" s="225"/>
      <c r="R83" s="182" t="str">
        <f ca="1">IF(ISERROR($V83),"",OFFSET('Smelter Look-up'!$C$4,$V83-4,0)&amp;"")</f>
        <v>Malipo Haiyu Tungsten Co., Ltd.</v>
      </c>
      <c r="S83" s="181" t="str">
        <f t="shared" ca="1" si="6"/>
        <v>CN</v>
      </c>
      <c r="T83" s="181" t="str">
        <f ca="1">IF(B83="","",IF(ISERROR(MATCH($J83,SorP!$B$1:$B$6279,0)),"",INDIRECT("'SorP'!$A$"&amp;MATCH($S83&amp;$J83,SorP!C:C,0))))</f>
        <v>CN-YN</v>
      </c>
      <c r="U83" s="201"/>
      <c r="V83" s="226">
        <f>IF(C83="",NA(),IF(OR(C83="Smelter not listed",C83="Smelter not yet identified"),MATCH($B83&amp;$D83,'Smelter Look-up'!$J:$J,0),MATCH($B83&amp;$C83,'Smelter Look-up'!$J:$J,0)))</f>
        <v>615</v>
      </c>
      <c r="X83" s="227">
        <f t="shared" si="7"/>
        <v>0</v>
      </c>
      <c r="AB83" s="228" t="str">
        <f t="shared" si="8"/>
        <v>TungstenMalipo Haiyu Tungsten Co., Ltd.</v>
      </c>
    </row>
    <row r="84" spans="1:28" s="227" customFormat="1" ht="102">
      <c r="A84" s="181" t="s">
        <v>398</v>
      </c>
      <c r="B84" s="182" t="s">
        <v>140</v>
      </c>
      <c r="C84" s="186" t="s">
        <v>399</v>
      </c>
      <c r="D84" s="230"/>
      <c r="E84" s="182" t="s">
        <v>400</v>
      </c>
      <c r="F84" s="182" t="s">
        <v>398</v>
      </c>
      <c r="G84" s="182" t="s">
        <v>149</v>
      </c>
      <c r="H84" s="183"/>
      <c r="I84" s="184" t="str">
        <f ca="1">IF(ISERROR($V84),"",OFFSET('Smelter Look-up'!$H$4,$V84-4,0))</f>
        <v>Bahçelievler</v>
      </c>
      <c r="J84" s="184" t="str">
        <f ca="1">IF(ISERROR($V84),"",OFFSET('Smelter Look-up'!$I$4,$V84-4,0))</f>
        <v>İstanbul</v>
      </c>
      <c r="K84" s="224"/>
      <c r="L84" s="224"/>
      <c r="M84" s="224"/>
      <c r="N84" s="224"/>
      <c r="O84" s="224" t="s">
        <v>401</v>
      </c>
      <c r="P84" s="185"/>
      <c r="Q84" s="225"/>
      <c r="R84" s="182" t="str">
        <f ca="1">IF(ISERROR($V84),"",OFFSET('Smelter Look-up'!$C$4,$V84-4,0)&amp;"")</f>
        <v>Nadir Metal Rafineri San. Ve Tic. A.S.</v>
      </c>
      <c r="S84" s="181" t="str">
        <f t="shared" ca="1" si="6"/>
        <v>TR</v>
      </c>
      <c r="T84" s="181" t="str">
        <f ca="1">IF(B84="","",IF(ISERROR(MATCH($J84,SorP!$B$1:$B$6279,0)),"",INDIRECT("'SorP'!$A$"&amp;MATCH($S84&amp;$J84,SorP!C:C,0))))</f>
        <v>TR-34</v>
      </c>
      <c r="U84" s="201"/>
      <c r="V84" s="226">
        <f>IF(C84="",NA(),IF(OR(C84="Smelter not listed",C84="Smelter not yet identified"),MATCH($B84&amp;$D84,'Smelter Look-up'!$J:$J,0),MATCH($B84&amp;$C84,'Smelter Look-up'!$J:$J,0)))</f>
        <v>189</v>
      </c>
      <c r="X84" s="227">
        <f t="shared" si="7"/>
        <v>0</v>
      </c>
      <c r="AB84" s="228" t="str">
        <f t="shared" si="8"/>
        <v>GoldNadir Metal Rafineri San. Ve Tic. A.S.</v>
      </c>
    </row>
    <row r="85" spans="1:28" s="227" customFormat="1" ht="89.25">
      <c r="A85" s="181" t="s">
        <v>402</v>
      </c>
      <c r="B85" s="182" t="s">
        <v>140</v>
      </c>
      <c r="C85" s="186" t="s">
        <v>403</v>
      </c>
      <c r="D85" s="230"/>
      <c r="E85" s="182" t="s">
        <v>173</v>
      </c>
      <c r="F85" s="182" t="s">
        <v>402</v>
      </c>
      <c r="G85" s="182" t="s">
        <v>149</v>
      </c>
      <c r="H85" s="183"/>
      <c r="I85" s="184" t="str">
        <f ca="1">IF(ISERROR($V85),"",OFFSET('Smelter Look-up'!$H$4,$V85-4,0))</f>
        <v>Noda</v>
      </c>
      <c r="J85" s="184" t="str">
        <f ca="1">IF(ISERROR($V85),"",OFFSET('Smelter Look-up'!$I$4,$V85-4,0))</f>
        <v>Chiba</v>
      </c>
      <c r="K85" s="224"/>
      <c r="L85" s="224"/>
      <c r="M85" s="224"/>
      <c r="N85" s="224"/>
      <c r="O85" s="224" t="s">
        <v>404</v>
      </c>
      <c r="P85" s="185"/>
      <c r="Q85" s="225"/>
      <c r="R85" s="182" t="str">
        <f ca="1">IF(ISERROR($V85),"",OFFSET('Smelter Look-up'!$C$4,$V85-4,0)&amp;"")</f>
        <v>Nihon Material Co., Ltd.</v>
      </c>
      <c r="S85" s="181" t="str">
        <f t="shared" ca="1" si="6"/>
        <v>JP</v>
      </c>
      <c r="T85" s="181" t="str">
        <f ca="1">IF(B85="","",IF(ISERROR(MATCH($J85,SorP!$B$1:$B$6279,0)),"",INDIRECT("'SorP'!$A$"&amp;MATCH($S85&amp;$J85,SorP!C:C,0))))</f>
        <v>JP-12</v>
      </c>
      <c r="U85" s="201"/>
      <c r="V85" s="226">
        <f>IF(C85="",NA(),IF(OR(C85="Smelter not listed",C85="Smelter not yet identified"),MATCH($B85&amp;$D85,'Smelter Look-up'!$J:$J,0),MATCH($B85&amp;$C85,'Smelter Look-up'!$J:$J,0)))</f>
        <v>193</v>
      </c>
      <c r="X85" s="227">
        <f t="shared" si="7"/>
        <v>0</v>
      </c>
      <c r="AB85" s="228" t="str">
        <f t="shared" si="8"/>
        <v>GoldNihon Material Co., Ltd.</v>
      </c>
    </row>
    <row r="86" spans="1:28" s="227" customFormat="1" ht="51">
      <c r="A86" s="181" t="s">
        <v>405</v>
      </c>
      <c r="B86" s="182" t="s">
        <v>138</v>
      </c>
      <c r="C86" s="186" t="s">
        <v>406</v>
      </c>
      <c r="D86" s="230"/>
      <c r="E86" s="182" t="s">
        <v>166</v>
      </c>
      <c r="F86" s="182" t="s">
        <v>405</v>
      </c>
      <c r="G86" s="182" t="s">
        <v>149</v>
      </c>
      <c r="H86" s="183"/>
      <c r="I86" s="184" t="str">
        <f ca="1">IF(ISERROR($V86),"",OFFSET('Smelter Look-up'!$H$4,$V86-4,0))</f>
        <v>Pangkal Pinang</v>
      </c>
      <c r="J86" s="184" t="str">
        <f ca="1">IF(ISERROR($V86),"",OFFSET('Smelter Look-up'!$I$4,$V86-4,0))</f>
        <v>Kepulauan Bangka Belitung</v>
      </c>
      <c r="K86" s="224"/>
      <c r="L86" s="224"/>
      <c r="M86" s="224"/>
      <c r="N86" s="224"/>
      <c r="O86" s="224" t="s">
        <v>407</v>
      </c>
      <c r="P86" s="185"/>
      <c r="Q86" s="225"/>
      <c r="R86" s="182" t="str">
        <f ca="1">IF(ISERROR($V86),"",OFFSET('Smelter Look-up'!$C$4,$V86-4,0)&amp;"")</f>
        <v>CV Venus Inti Perkasa</v>
      </c>
      <c r="S86" s="181" t="str">
        <f t="shared" ca="1" si="6"/>
        <v>ID</v>
      </c>
      <c r="T86" s="181" t="str">
        <f ca="1">IF(B86="","",IF(ISERROR(MATCH($J86,SorP!$B$1:$B$6279,0)),"",INDIRECT("'SorP'!$A$"&amp;MATCH($S86&amp;$J86,SorP!C:C,0))))</f>
        <v>ID-BB</v>
      </c>
      <c r="U86" s="201"/>
      <c r="V86" s="226">
        <f>IF(C86="",NA(),IF(OR(C86="Smelter not listed",C86="Smelter not yet identified"),MATCH($B86&amp;$D86,'Smelter Look-up'!$J:$J,0),MATCH($B86&amp;$C86,'Smelter Look-up'!$J:$J,0)))</f>
        <v>415</v>
      </c>
      <c r="X86" s="227">
        <f t="shared" si="7"/>
        <v>0</v>
      </c>
      <c r="AB86" s="228" t="str">
        <f t="shared" si="8"/>
        <v>TinCV Venus Inti Perkasa</v>
      </c>
    </row>
    <row r="87" spans="1:28" s="227" customFormat="1" ht="89.25">
      <c r="A87" s="181" t="s">
        <v>408</v>
      </c>
      <c r="B87" s="182" t="s">
        <v>139</v>
      </c>
      <c r="C87" s="186" t="s">
        <v>409</v>
      </c>
      <c r="D87" s="230"/>
      <c r="E87" s="182" t="s">
        <v>160</v>
      </c>
      <c r="F87" s="182" t="s">
        <v>408</v>
      </c>
      <c r="G87" s="182" t="s">
        <v>149</v>
      </c>
      <c r="H87" s="183"/>
      <c r="I87" s="184" t="str">
        <f ca="1">IF(ISERROR($V87),"",OFFSET('Smelter Look-up'!$H$4,$V87-4,0))</f>
        <v>Ganzhou</v>
      </c>
      <c r="J87" s="184" t="str">
        <f ca="1">IF(ISERROR($V87),"",OFFSET('Smelter Look-up'!$I$4,$V87-4,0))</f>
        <v>Jiangxi Sheng</v>
      </c>
      <c r="K87" s="224"/>
      <c r="L87" s="224"/>
      <c r="M87" s="224"/>
      <c r="N87" s="224"/>
      <c r="O87" s="224" t="s">
        <v>397</v>
      </c>
      <c r="P87" s="185"/>
      <c r="Q87" s="225"/>
      <c r="R87" s="182" t="str">
        <f ca="1">IF(ISERROR($V87),"",OFFSET('Smelter Look-up'!$C$4,$V87-4,0)&amp;"")</f>
        <v>Ganzhou Seadragon W &amp; Mo Co., Ltd.</v>
      </c>
      <c r="S87" s="181" t="str">
        <f t="shared" ca="1" si="6"/>
        <v>CN</v>
      </c>
      <c r="T87" s="181" t="str">
        <f ca="1">IF(B87="","",IF(ISERROR(MATCH($J87,SorP!$B$1:$B$6279,0)),"",INDIRECT("'SorP'!$A$"&amp;MATCH($S87&amp;$J87,SorP!C:C,0))))</f>
        <v>CN-JX</v>
      </c>
      <c r="U87" s="201"/>
      <c r="V87" s="226">
        <f>IF(C87="",NA(),IF(OR(C87="Smelter not listed",C87="Smelter not yet identified"),MATCH($B87&amp;$D87,'Smelter Look-up'!$J:$J,0),MATCH($B87&amp;$C87,'Smelter Look-up'!$J:$J,0)))</f>
        <v>583</v>
      </c>
      <c r="X87" s="227">
        <f t="shared" si="7"/>
        <v>0</v>
      </c>
      <c r="AB87" s="228" t="str">
        <f t="shared" si="8"/>
        <v>TungstenGanzhou Seadragon W &amp; Mo Co., Ltd.</v>
      </c>
    </row>
    <row r="88" spans="1:28" s="227" customFormat="1" ht="102">
      <c r="A88" s="181" t="s">
        <v>410</v>
      </c>
      <c r="B88" s="182" t="s">
        <v>137</v>
      </c>
      <c r="C88" s="186" t="s">
        <v>411</v>
      </c>
      <c r="D88" s="230"/>
      <c r="E88" s="182" t="s">
        <v>160</v>
      </c>
      <c r="F88" s="182" t="s">
        <v>410</v>
      </c>
      <c r="G88" s="182" t="s">
        <v>149</v>
      </c>
      <c r="H88" s="183"/>
      <c r="I88" s="184" t="str">
        <f ca="1">IF(ISERROR($V88),"",OFFSET('Smelter Look-up'!$H$4,$V88-4,0))</f>
        <v>Zhuzhou</v>
      </c>
      <c r="J88" s="184" t="str">
        <f ca="1">IF(ISERROR($V88),"",OFFSET('Smelter Look-up'!$I$4,$V88-4,0))</f>
        <v>Hunan Sheng</v>
      </c>
      <c r="K88" s="224"/>
      <c r="L88" s="224"/>
      <c r="M88" s="224"/>
      <c r="N88" s="224"/>
      <c r="O88" s="224" t="s">
        <v>412</v>
      </c>
      <c r="P88" s="185"/>
      <c r="Q88" s="225"/>
      <c r="R88" s="182" t="str">
        <f ca="1">IF(ISERROR($V88),"",OFFSET('Smelter Look-up'!$C$4,$V88-4,0)&amp;"")</f>
        <v>FIR Metals &amp; Resource Ltd.</v>
      </c>
      <c r="S88" s="181" t="str">
        <f t="shared" ca="1" si="6"/>
        <v>CN</v>
      </c>
      <c r="T88" s="181" t="str">
        <f ca="1">IF(B88="","",IF(ISERROR(MATCH($J88,SorP!$B$1:$B$6279,0)),"",INDIRECT("'SorP'!$A$"&amp;MATCH($S88&amp;$J88,SorP!C:C,0))))</f>
        <v>CN-HN</v>
      </c>
      <c r="U88" s="201"/>
      <c r="V88" s="226">
        <f>IF(C88="",NA(),IF(OR(C88="Smelter not listed",C88="Smelter not yet identified"),MATCH($B88&amp;$D88,'Smelter Look-up'!$J:$J,0),MATCH($B88&amp;$C88,'Smelter Look-up'!$J:$J,0)))</f>
        <v>329</v>
      </c>
      <c r="X88" s="227">
        <f t="shared" si="7"/>
        <v>0</v>
      </c>
      <c r="AB88" s="228" t="str">
        <f t="shared" si="8"/>
        <v>TantalumFIR Metals &amp; Resource Ltd.</v>
      </c>
    </row>
    <row r="89" spans="1:28" s="227" customFormat="1" ht="51">
      <c r="A89" s="181" t="s">
        <v>413</v>
      </c>
      <c r="B89" s="182" t="s">
        <v>138</v>
      </c>
      <c r="C89" s="186" t="s">
        <v>414</v>
      </c>
      <c r="D89" s="230"/>
      <c r="E89" s="182" t="s">
        <v>177</v>
      </c>
      <c r="F89" s="182" t="s">
        <v>413</v>
      </c>
      <c r="G89" s="182" t="s">
        <v>149</v>
      </c>
      <c r="H89" s="183"/>
      <c r="I89" s="184" t="str">
        <f ca="1">IF(ISERROR($V89),"",OFFSET('Smelter Look-up'!$H$4,$V89-4,0))</f>
        <v>Novosibirsk</v>
      </c>
      <c r="J89" s="184" t="str">
        <f ca="1">IF(ISERROR($V89),"",OFFSET('Smelter Look-up'!$I$4,$V89-4,0))</f>
        <v>Novosibirskaya oblast'</v>
      </c>
      <c r="K89" s="224"/>
      <c r="L89" s="224"/>
      <c r="M89" s="224"/>
      <c r="N89" s="224"/>
      <c r="O89" s="224" t="s">
        <v>415</v>
      </c>
      <c r="P89" s="185"/>
      <c r="Q89" s="225"/>
      <c r="R89" s="182" t="str">
        <f ca="1">IF(ISERROR($V89),"",OFFSET('Smelter Look-up'!$C$4,$V89-4,0)&amp;"")</f>
        <v>Novosibirsk Tin Combine</v>
      </c>
      <c r="S89" s="181" t="str">
        <f t="shared" ca="1" si="6"/>
        <v>RU</v>
      </c>
      <c r="T89" s="181" t="str">
        <f ca="1">IF(B89="","",IF(ISERROR(MATCH($J89,SorP!$B$1:$B$6279,0)),"",INDIRECT("'SorP'!$A$"&amp;MATCH($S89&amp;$J89,SorP!C:C,0))))</f>
        <v>RU-NVS</v>
      </c>
      <c r="U89" s="201"/>
      <c r="V89" s="226">
        <f>IF(C89="",NA(),IF(OR(C89="Smelter not listed",C89="Smelter not yet identified"),MATCH($B89&amp;$D89,'Smelter Look-up'!$J:$J,0),MATCH($B89&amp;$C89,'Smelter Look-up'!$J:$J,0)))</f>
        <v>478</v>
      </c>
      <c r="X89" s="227">
        <f t="shared" si="7"/>
        <v>0</v>
      </c>
      <c r="AB89" s="228" t="str">
        <f t="shared" si="8"/>
        <v>TinNovosibirsk Tin Combine</v>
      </c>
    </row>
    <row r="90" spans="1:28" s="227" customFormat="1" ht="153">
      <c r="A90" s="181" t="s">
        <v>416</v>
      </c>
      <c r="B90" s="182" t="s">
        <v>140</v>
      </c>
      <c r="C90" s="186" t="s">
        <v>417</v>
      </c>
      <c r="D90" s="230"/>
      <c r="E90" s="182" t="s">
        <v>177</v>
      </c>
      <c r="F90" s="182" t="s">
        <v>416</v>
      </c>
      <c r="G90" s="182" t="s">
        <v>149</v>
      </c>
      <c r="H90" s="183"/>
      <c r="I90" s="184" t="str">
        <f ca="1">IF(ISERROR($V90),"",OFFSET('Smelter Look-up'!$H$4,$V90-4,0))</f>
        <v>Krasnoyarsk</v>
      </c>
      <c r="J90" s="184" t="str">
        <f ca="1">IF(ISERROR($V90),"",OFFSET('Smelter Look-up'!$I$4,$V90-4,0))</f>
        <v>Krasnoyarskiy kray</v>
      </c>
      <c r="K90" s="224"/>
      <c r="L90" s="224"/>
      <c r="M90" s="224"/>
      <c r="N90" s="224"/>
      <c r="O90" s="224" t="s">
        <v>418</v>
      </c>
      <c r="P90" s="185"/>
      <c r="Q90" s="225"/>
      <c r="R90" s="182" t="str">
        <f ca="1">IF(ISERROR($V90),"",OFFSET('Smelter Look-up'!$C$4,$V90-4,0)&amp;"")</f>
        <v>OJSC "The Gulidov Krasnoyarsk Non-Ferrous Metals Plant" (OJSC Krastsvetmet)</v>
      </c>
      <c r="S90" s="181" t="str">
        <f t="shared" ca="1" si="6"/>
        <v>RU</v>
      </c>
      <c r="T90" s="181" t="str">
        <f ca="1">IF(B90="","",IF(ISERROR(MATCH($J90,SorP!$B$1:$B$6279,0)),"",INDIRECT("'SorP'!$A$"&amp;MATCH($S90&amp;$J90,SorP!C:C,0))))</f>
        <v>RU-KYA</v>
      </c>
      <c r="U90" s="201"/>
      <c r="V90" s="226">
        <f>IF(C90="",NA(),IF(OR(C90="Smelter not listed",C90="Smelter not yet identified"),MATCH($B90&amp;$D90,'Smelter Look-up'!$J:$J,0),MATCH($B90&amp;$C90,'Smelter Look-up'!$J:$J,0)))</f>
        <v>199</v>
      </c>
      <c r="X90" s="227">
        <f t="shared" si="7"/>
        <v>0</v>
      </c>
      <c r="AB90" s="228" t="str">
        <f t="shared" si="8"/>
        <v>GoldOJSC "The Gulidov Krasnoyarsk Non-Ferrous Metals Plant" (OJSC Krastsvetmet)</v>
      </c>
    </row>
    <row r="91" spans="1:28" s="227" customFormat="1" ht="102">
      <c r="A91" s="181" t="s">
        <v>419</v>
      </c>
      <c r="B91" s="182" t="s">
        <v>137</v>
      </c>
      <c r="C91" s="186" t="s">
        <v>420</v>
      </c>
      <c r="D91" s="230"/>
      <c r="E91" s="182" t="s">
        <v>160</v>
      </c>
      <c r="F91" s="182" t="s">
        <v>419</v>
      </c>
      <c r="G91" s="182" t="s">
        <v>149</v>
      </c>
      <c r="H91" s="183"/>
      <c r="I91" s="184" t="str">
        <f ca="1">IF(ISERROR($V91),"",OFFSET('Smelter Look-up'!$H$4,$V91-4,0))</f>
        <v>Fengxin</v>
      </c>
      <c r="J91" s="184" t="str">
        <f ca="1">IF(ISERROR($V91),"",OFFSET('Smelter Look-up'!$I$4,$V91-4,0))</f>
        <v>Jiangxi Sheng</v>
      </c>
      <c r="K91" s="224"/>
      <c r="L91" s="224"/>
      <c r="M91" s="224"/>
      <c r="N91" s="224"/>
      <c r="O91" s="224" t="s">
        <v>421</v>
      </c>
      <c r="P91" s="185"/>
      <c r="Q91" s="225"/>
      <c r="R91" s="182" t="str">
        <f ca="1">IF(ISERROR($V91),"",OFFSET('Smelter Look-up'!$C$4,$V91-4,0)&amp;"")</f>
        <v>Jiangxi Dinghai Tantalum &amp; Niobium Co., Ltd.</v>
      </c>
      <c r="S91" s="181" t="str">
        <f t="shared" ca="1" si="6"/>
        <v>CN</v>
      </c>
      <c r="T91" s="181" t="str">
        <f ca="1">IF(B91="","",IF(ISERROR(MATCH($J91,SorP!$B$1:$B$6279,0)),"",INDIRECT("'SorP'!$A$"&amp;MATCH($S91&amp;$J91,SorP!C:C,0))))</f>
        <v>CN-JX</v>
      </c>
      <c r="U91" s="201"/>
      <c r="V91" s="226">
        <f>IF(C91="",NA(),IF(OR(C91="Smelter not listed",C91="Smelter not yet identified"),MATCH($B91&amp;$D91,'Smelter Look-up'!$J:$J,0),MATCH($B91&amp;$C91,'Smelter Look-up'!$J:$J,0)))</f>
        <v>339</v>
      </c>
      <c r="X91" s="227">
        <f t="shared" si="7"/>
        <v>0</v>
      </c>
      <c r="AB91" s="228" t="str">
        <f t="shared" si="8"/>
        <v>TantalumJiangxi Dinghai Tantalum &amp; Niobium Co., Ltd.</v>
      </c>
    </row>
    <row r="92" spans="1:28" s="227" customFormat="1" ht="204">
      <c r="A92" s="181" t="s">
        <v>422</v>
      </c>
      <c r="B92" s="182" t="s">
        <v>140</v>
      </c>
      <c r="C92" s="186" t="s">
        <v>423</v>
      </c>
      <c r="D92" s="230"/>
      <c r="E92" s="182" t="s">
        <v>320</v>
      </c>
      <c r="F92" s="182" t="s">
        <v>422</v>
      </c>
      <c r="G92" s="182" t="s">
        <v>149</v>
      </c>
      <c r="H92" s="183"/>
      <c r="I92" s="184" t="str">
        <f ca="1">IF(ISERROR($V92),"",OFFSET('Smelter Look-up'!$H$4,$V92-4,0))</f>
        <v>Dayuan</v>
      </c>
      <c r="J92" s="184" t="str">
        <f ca="1">IF(ISERROR($V92),"",OFFSET('Smelter Look-up'!$I$4,$V92-4,0))</f>
        <v>Taoyuan</v>
      </c>
      <c r="K92" s="224"/>
      <c r="L92" s="224"/>
      <c r="M92" s="224"/>
      <c r="N92" s="224"/>
      <c r="O92" s="224" t="s">
        <v>424</v>
      </c>
      <c r="P92" s="185"/>
      <c r="Q92" s="225"/>
      <c r="R92" s="182" t="str">
        <f ca="1">IF(ISERROR($V92),"",OFFSET('Smelter Look-up'!$C$4,$V92-4,0)&amp;"")</f>
        <v>Singway Technology Co., Ltd.</v>
      </c>
      <c r="S92" s="181" t="str">
        <f t="shared" ca="1" si="6"/>
        <v>TW</v>
      </c>
      <c r="T92" s="181" t="str">
        <f ca="1">IF(B92="","",IF(ISERROR(MATCH($J92,SorP!$B$1:$B$6279,0)),"",INDIRECT("'SorP'!$A$"&amp;MATCH($S92&amp;$J92,SorP!C:C,0))))</f>
        <v>TW-TAO</v>
      </c>
      <c r="U92" s="201"/>
      <c r="V92" s="226">
        <f>IF(C92="",NA(),IF(OR(C92="Smelter not listed",C92="Smelter not yet identified"),MATCH($B92&amp;$D92,'Smelter Look-up'!$J:$J,0),MATCH($B92&amp;$C92,'Smelter Look-up'!$J:$J,0)))</f>
        <v>255</v>
      </c>
      <c r="X92" s="227">
        <f t="shared" si="7"/>
        <v>0</v>
      </c>
      <c r="AB92" s="228" t="str">
        <f t="shared" si="8"/>
        <v>GoldSingway Technology Co., Ltd.</v>
      </c>
    </row>
    <row r="93" spans="1:28" s="227" customFormat="1" ht="89.25">
      <c r="A93" s="181" t="s">
        <v>425</v>
      </c>
      <c r="B93" s="182" t="s">
        <v>139</v>
      </c>
      <c r="C93" s="186" t="s">
        <v>426</v>
      </c>
      <c r="D93" s="230"/>
      <c r="E93" s="182" t="s">
        <v>427</v>
      </c>
      <c r="F93" s="182" t="s">
        <v>425</v>
      </c>
      <c r="G93" s="182" t="s">
        <v>149</v>
      </c>
      <c r="H93" s="183"/>
      <c r="I93" s="184" t="str">
        <f ca="1">IF(ISERROR($V93),"",OFFSET('Smelter Look-up'!$H$4,$V93-4,0))</f>
        <v>Dai Tu</v>
      </c>
      <c r="J93" s="184" t="str">
        <f ca="1">IF(ISERROR($V93),"",OFFSET('Smelter Look-up'!$I$4,$V93-4,0))</f>
        <v>Thái Nguyên</v>
      </c>
      <c r="K93" s="224"/>
      <c r="L93" s="224"/>
      <c r="M93" s="224"/>
      <c r="N93" s="224"/>
      <c r="O93" s="224" t="s">
        <v>428</v>
      </c>
      <c r="P93" s="185"/>
      <c r="Q93" s="225"/>
      <c r="R93" s="182" t="str">
        <f ca="1">IF(ISERROR($V93),"",OFFSET('Smelter Look-up'!$C$4,$V93-4,0)&amp;"")</f>
        <v>Masan High-Tech Materials</v>
      </c>
      <c r="S93" s="181" t="str">
        <f t="shared" ca="1" si="6"/>
        <v>VN</v>
      </c>
      <c r="T93" s="181" t="str">
        <f ca="1">IF(B93="","",IF(ISERROR(MATCH($J93,SorP!$B$1:$B$6279,0)),"",INDIRECT("'SorP'!$A$"&amp;MATCH($S93&amp;$J93,SorP!C:C,0))))</f>
        <v>VN-69</v>
      </c>
      <c r="U93" s="201"/>
      <c r="V93" s="226">
        <f>IF(C93="",NA(),IF(OR(C93="Smelter not listed",C93="Smelter not yet identified"),MATCH($B93&amp;$D93,'Smelter Look-up'!$J:$J,0),MATCH($B93&amp;$C93,'Smelter Look-up'!$J:$J,0)))</f>
        <v>616</v>
      </c>
      <c r="X93" s="227">
        <f t="shared" si="7"/>
        <v>0</v>
      </c>
      <c r="AB93" s="228" t="str">
        <f t="shared" si="8"/>
        <v>TungstenMasan High-Tech Materials</v>
      </c>
    </row>
    <row r="94" spans="1:28" s="227" customFormat="1" ht="63.75">
      <c r="A94" s="181" t="s">
        <v>429</v>
      </c>
      <c r="B94" s="182" t="s">
        <v>138</v>
      </c>
      <c r="C94" s="186" t="s">
        <v>430</v>
      </c>
      <c r="D94" s="230"/>
      <c r="E94" s="182" t="s">
        <v>431</v>
      </c>
      <c r="F94" s="182" t="s">
        <v>429</v>
      </c>
      <c r="G94" s="182" t="s">
        <v>149</v>
      </c>
      <c r="H94" s="183"/>
      <c r="I94" s="184" t="str">
        <f ca="1">IF(ISERROR($V94),"",OFFSET('Smelter Look-up'!$H$4,$V94-4,0))</f>
        <v>Oruro</v>
      </c>
      <c r="J94" s="184" t="str">
        <f ca="1">IF(ISERROR($V94),"",OFFSET('Smelter Look-up'!$I$4,$V94-4,0))</f>
        <v>Oruro</v>
      </c>
      <c r="K94" s="224"/>
      <c r="L94" s="224"/>
      <c r="M94" s="224"/>
      <c r="N94" s="224"/>
      <c r="O94" s="224" t="s">
        <v>432</v>
      </c>
      <c r="P94" s="185"/>
      <c r="Q94" s="225"/>
      <c r="R94" s="182" t="str">
        <f ca="1">IF(ISERROR($V94),"",OFFSET('Smelter Look-up'!$C$4,$V94-4,0)&amp;"")</f>
        <v>Operaciones Metalurgicas S.A.</v>
      </c>
      <c r="S94" s="181" t="str">
        <f t="shared" ca="1" si="6"/>
        <v>BO</v>
      </c>
      <c r="T94" s="181" t="str">
        <f ca="1">IF(B94="","",IF(ISERROR(MATCH($J94,SorP!$B$1:$B$6279,0)),"",INDIRECT("'SorP'!$A$"&amp;MATCH($S94&amp;$J94,SorP!C:C,0))))</f>
        <v>BO-O</v>
      </c>
      <c r="U94" s="201"/>
      <c r="V94" s="226">
        <f>IF(C94="",NA(),IF(OR(C94="Smelter not listed",C94="Smelter not yet identified"),MATCH($B94&amp;$D94,'Smelter Look-up'!$J:$J,0),MATCH($B94&amp;$C94,'Smelter Look-up'!$J:$J,0)))</f>
        <v>482</v>
      </c>
      <c r="X94" s="227">
        <f t="shared" si="7"/>
        <v>0</v>
      </c>
      <c r="AB94" s="228" t="str">
        <f t="shared" si="8"/>
        <v>TinOperaciones Metalurgicas S.A.</v>
      </c>
    </row>
    <row r="95" spans="1:28" s="227" customFormat="1" ht="51">
      <c r="A95" s="181" t="s">
        <v>433</v>
      </c>
      <c r="B95" s="182" t="s">
        <v>138</v>
      </c>
      <c r="C95" s="186" t="s">
        <v>434</v>
      </c>
      <c r="D95" s="230"/>
      <c r="E95" s="182" t="s">
        <v>166</v>
      </c>
      <c r="F95" s="182" t="s">
        <v>433</v>
      </c>
      <c r="G95" s="182" t="s">
        <v>149</v>
      </c>
      <c r="H95" s="183"/>
      <c r="I95" s="184" t="str">
        <f ca="1">IF(ISERROR($V95),"",OFFSET('Smelter Look-up'!$H$4,$V95-4,0))</f>
        <v>Sungailiat</v>
      </c>
      <c r="J95" s="184" t="str">
        <f ca="1">IF(ISERROR($V95),"",OFFSET('Smelter Look-up'!$I$4,$V95-4,0))</f>
        <v>Kepulauan Bangka Belitung</v>
      </c>
      <c r="K95" s="224"/>
      <c r="L95" s="224"/>
      <c r="M95" s="224"/>
      <c r="N95" s="224"/>
      <c r="O95" s="224" t="s">
        <v>435</v>
      </c>
      <c r="P95" s="185"/>
      <c r="Q95" s="225"/>
      <c r="R95" s="182" t="str">
        <f ca="1">IF(ISERROR($V95),"",OFFSET('Smelter Look-up'!$C$4,$V95-4,0)&amp;"")</f>
        <v>PT Bangka Tin Industry</v>
      </c>
      <c r="S95" s="181" t="str">
        <f t="shared" ca="1" si="6"/>
        <v>ID</v>
      </c>
      <c r="T95" s="181" t="str">
        <f ca="1">IF(B95="","",IF(ISERROR(MATCH($J95,SorP!$B$1:$B$6279,0)),"",INDIRECT("'SorP'!$A$"&amp;MATCH($S95&amp;$J95,SorP!C:C,0))))</f>
        <v>ID-BB</v>
      </c>
      <c r="U95" s="201"/>
      <c r="V95" s="226">
        <f>IF(C95="",NA(),IF(OR(C95="Smelter not listed",C95="Smelter not yet identified"),MATCH($B95&amp;$D95,'Smelter Look-up'!$J:$J,0),MATCH($B95&amp;$C95,'Smelter Look-up'!$J:$J,0)))</f>
        <v>493</v>
      </c>
      <c r="X95" s="227">
        <f t="shared" si="7"/>
        <v>0</v>
      </c>
      <c r="AB95" s="228" t="str">
        <f t="shared" si="8"/>
        <v>TinPT Bangka Tin Industry</v>
      </c>
    </row>
    <row r="96" spans="1:28" s="227" customFormat="1" ht="51">
      <c r="A96" s="181" t="s">
        <v>436</v>
      </c>
      <c r="B96" s="182" t="s">
        <v>138</v>
      </c>
      <c r="C96" s="186" t="s">
        <v>437</v>
      </c>
      <c r="D96" s="230"/>
      <c r="E96" s="182" t="s">
        <v>166</v>
      </c>
      <c r="F96" s="182" t="s">
        <v>436</v>
      </c>
      <c r="G96" s="182" t="s">
        <v>149</v>
      </c>
      <c r="H96" s="183"/>
      <c r="I96" s="184" t="str">
        <f ca="1">IF(ISERROR($V96),"",OFFSET('Smelter Look-up'!$H$4,$V96-4,0))</f>
        <v>Sungailiat</v>
      </c>
      <c r="J96" s="184" t="str">
        <f ca="1">IF(ISERROR($V96),"",OFFSET('Smelter Look-up'!$I$4,$V96-4,0))</f>
        <v>Kepulauan Bangka Belitung</v>
      </c>
      <c r="K96" s="224"/>
      <c r="L96" s="224"/>
      <c r="M96" s="224"/>
      <c r="N96" s="224"/>
      <c r="O96" s="224" t="s">
        <v>266</v>
      </c>
      <c r="P96" s="185"/>
      <c r="Q96" s="225"/>
      <c r="R96" s="182" t="str">
        <f ca="1">IF(ISERROR($V96),"",OFFSET('Smelter Look-up'!$C$4,$V96-4,0)&amp;"")</f>
        <v>PT Mitra Stania Prima</v>
      </c>
      <c r="S96" s="181" t="str">
        <f t="shared" ca="1" si="6"/>
        <v>ID</v>
      </c>
      <c r="T96" s="181" t="str">
        <f ca="1">IF(B96="","",IF(ISERROR(MATCH($J96,SorP!$B$1:$B$6279,0)),"",INDIRECT("'SorP'!$A$"&amp;MATCH($S96&amp;$J96,SorP!C:C,0))))</f>
        <v>ID-BB</v>
      </c>
      <c r="U96" s="201"/>
      <c r="V96" s="226">
        <f>IF(C96="",NA(),IF(OR(C96="Smelter not listed",C96="Smelter not yet identified"),MATCH($B96&amp;$D96,'Smelter Look-up'!$J:$J,0),MATCH($B96&amp;$C96,'Smelter Look-up'!$J:$J,0)))</f>
        <v>500</v>
      </c>
      <c r="X96" s="227">
        <f t="shared" si="7"/>
        <v>0</v>
      </c>
      <c r="AB96" s="228" t="str">
        <f t="shared" si="8"/>
        <v>TinPT Mitra Stania Prima</v>
      </c>
    </row>
    <row r="97" spans="1:28" s="227" customFormat="1" ht="89.25">
      <c r="A97" s="181" t="s">
        <v>438</v>
      </c>
      <c r="B97" s="182" t="s">
        <v>140</v>
      </c>
      <c r="C97" s="186" t="s">
        <v>439</v>
      </c>
      <c r="D97" s="230"/>
      <c r="E97" s="182" t="s">
        <v>221</v>
      </c>
      <c r="F97" s="182" t="s">
        <v>438</v>
      </c>
      <c r="G97" s="182" t="s">
        <v>149</v>
      </c>
      <c r="H97" s="183"/>
      <c r="I97" s="184" t="str">
        <f ca="1">IF(ISERROR($V97),"",OFFSET('Smelter Look-up'!$H$4,$V97-4,0))</f>
        <v>La Chaux-de-Fonds</v>
      </c>
      <c r="J97" s="184" t="str">
        <f ca="1">IF(ISERROR($V97),"",OFFSET('Smelter Look-up'!$I$4,$V97-4,0))</f>
        <v>Neuchâtel</v>
      </c>
      <c r="K97" s="224"/>
      <c r="L97" s="224"/>
      <c r="M97" s="224"/>
      <c r="N97" s="224"/>
      <c r="O97" s="224" t="s">
        <v>440</v>
      </c>
      <c r="P97" s="185"/>
      <c r="Q97" s="225"/>
      <c r="R97" s="182" t="str">
        <f ca="1">IF(ISERROR($V97),"",OFFSET('Smelter Look-up'!$C$4,$V97-4,0)&amp;"")</f>
        <v>PX Precinox S.A.</v>
      </c>
      <c r="S97" s="181" t="str">
        <f t="shared" ca="1" si="6"/>
        <v>CH</v>
      </c>
      <c r="T97" s="181" t="str">
        <f ca="1">IF(B97="","",IF(ISERROR(MATCH($J97,SorP!$B$1:$B$6279,0)),"",INDIRECT("'SorP'!$A$"&amp;MATCH($S97&amp;$J97,SorP!C:C,0))))</f>
        <v>CH-NE</v>
      </c>
      <c r="U97" s="201"/>
      <c r="V97" s="226">
        <f>IF(C97="",NA(),IF(OR(C97="Smelter not listed",C97="Smelter not yet identified"),MATCH($B97&amp;$D97,'Smelter Look-up'!$J:$J,0),MATCH($B97&amp;$C97,'Smelter Look-up'!$J:$J,0)))</f>
        <v>212</v>
      </c>
      <c r="X97" s="227">
        <f t="shared" si="7"/>
        <v>0</v>
      </c>
      <c r="AB97" s="228" t="str">
        <f t="shared" si="8"/>
        <v>GoldPX Precinox S.A.</v>
      </c>
    </row>
    <row r="98" spans="1:28" s="227" customFormat="1" ht="127.5">
      <c r="A98" s="181" t="s">
        <v>441</v>
      </c>
      <c r="B98" s="182" t="s">
        <v>137</v>
      </c>
      <c r="C98" s="186" t="s">
        <v>442</v>
      </c>
      <c r="D98" s="230"/>
      <c r="E98" s="182" t="s">
        <v>173</v>
      </c>
      <c r="F98" s="182" t="s">
        <v>441</v>
      </c>
      <c r="G98" s="182" t="s">
        <v>149</v>
      </c>
      <c r="H98" s="183"/>
      <c r="I98" s="184" t="str">
        <f ca="1">IF(ISERROR($V98),"",OFFSET('Smelter Look-up'!$H$4,$V98-4,0))</f>
        <v>Mito</v>
      </c>
      <c r="J98" s="184" t="str">
        <f ca="1">IF(ISERROR($V98),"",OFFSET('Smelter Look-up'!$I$4,$V98-4,0))</f>
        <v>Ibaraki</v>
      </c>
      <c r="K98" s="224"/>
      <c r="L98" s="224"/>
      <c r="M98" s="224"/>
      <c r="N98" s="224"/>
      <c r="O98" s="224" t="s">
        <v>245</v>
      </c>
      <c r="P98" s="185"/>
      <c r="Q98" s="225"/>
      <c r="R98" s="182" t="str">
        <f ca="1">IF(ISERROR($V98),"",OFFSET('Smelter Look-up'!$C$4,$V98-4,0)&amp;"")</f>
        <v>TANIOBIS Japan Co., Ltd.</v>
      </c>
      <c r="S98" s="181" t="str">
        <f t="shared" ca="1" si="6"/>
        <v>JP</v>
      </c>
      <c r="T98" s="181" t="str">
        <f ca="1">IF(B98="","",IF(ISERROR(MATCH($J98,SorP!$B$1:$B$6279,0)),"",INDIRECT("'SorP'!$A$"&amp;MATCH($S98&amp;$J98,SorP!C:C,0))))</f>
        <v>JP-08</v>
      </c>
      <c r="U98" s="201"/>
      <c r="V98" s="226">
        <f>IF(C98="",NA(),IF(OR(C98="Smelter not listed",C98="Smelter not yet identified"),MATCH($B98&amp;$D98,'Smelter Look-up'!$J:$J,0),MATCH($B98&amp;$C98,'Smelter Look-up'!$J:$J,0)))</f>
        <v>375</v>
      </c>
      <c r="X98" s="227">
        <f t="shared" si="7"/>
        <v>0</v>
      </c>
      <c r="AB98" s="228" t="str">
        <f t="shared" si="8"/>
        <v>TantalumTANIOBIS Japan Co., Ltd.</v>
      </c>
    </row>
    <row r="99" spans="1:28" s="227" customFormat="1" ht="102">
      <c r="A99" s="181" t="s">
        <v>443</v>
      </c>
      <c r="B99" s="182" t="s">
        <v>140</v>
      </c>
      <c r="C99" s="186" t="s">
        <v>444</v>
      </c>
      <c r="D99" s="230"/>
      <c r="E99" s="182" t="s">
        <v>445</v>
      </c>
      <c r="F99" s="182" t="s">
        <v>443</v>
      </c>
      <c r="G99" s="182" t="s">
        <v>149</v>
      </c>
      <c r="H99" s="183"/>
      <c r="I99" s="184" t="str">
        <f ca="1">IF(ISERROR($V99),"",OFFSET('Smelter Look-up'!$H$4,$V99-4,0))</f>
        <v>Dubai</v>
      </c>
      <c r="J99" s="184" t="str">
        <f ca="1">IF(ISERROR($V99),"",OFFSET('Smelter Look-up'!$I$4,$V99-4,0))</f>
        <v>Dubayy</v>
      </c>
      <c r="K99" s="224"/>
      <c r="L99" s="224"/>
      <c r="M99" s="224"/>
      <c r="N99" s="224"/>
      <c r="O99" s="224" t="s">
        <v>446</v>
      </c>
      <c r="P99" s="185"/>
      <c r="Q99" s="225"/>
      <c r="R99" s="182" t="str">
        <f ca="1">IF(ISERROR($V99),"",OFFSET('Smelter Look-up'!$C$4,$V99-4,0)&amp;"")</f>
        <v>Emirates Gold DMCC</v>
      </c>
      <c r="S99" s="181" t="str">
        <f t="shared" ca="1" si="6"/>
        <v>AE</v>
      </c>
      <c r="T99" s="181" t="str">
        <f ca="1">IF(B99="","",IF(ISERROR(MATCH($J99,SorP!$B$1:$B$6279,0)),"",INDIRECT("'SorP'!$A$"&amp;MATCH($S99&amp;$J99,SorP!C:C,0))))</f>
        <v>AE-DU</v>
      </c>
      <c r="U99" s="201"/>
      <c r="V99" s="226">
        <f>IF(C99="",NA(),IF(OR(C99="Smelter not listed",C99="Smelter not yet identified"),MATCH($B99&amp;$D99,'Smelter Look-up'!$J:$J,0),MATCH($B99&amp;$C99,'Smelter Look-up'!$J:$J,0)))</f>
        <v>80</v>
      </c>
      <c r="X99" s="227">
        <f t="shared" si="7"/>
        <v>0</v>
      </c>
      <c r="AB99" s="228" t="str">
        <f t="shared" si="8"/>
        <v>GoldEmirates Gold DMCC</v>
      </c>
    </row>
    <row r="100" spans="1:28" s="227" customFormat="1" ht="38.25">
      <c r="A100" s="181" t="s">
        <v>447</v>
      </c>
      <c r="B100" s="182" t="s">
        <v>140</v>
      </c>
      <c r="C100" s="186" t="s">
        <v>448</v>
      </c>
      <c r="D100" s="230"/>
      <c r="E100" s="182" t="s">
        <v>449</v>
      </c>
      <c r="F100" s="182" t="s">
        <v>447</v>
      </c>
      <c r="G100" s="182" t="s">
        <v>149</v>
      </c>
      <c r="H100" s="183"/>
      <c r="I100" s="184" t="str">
        <f ca="1">IF(ISERROR($V100),"",OFFSET('Smelter Look-up'!$H$4,$V100-4,0))</f>
        <v>Khartoum</v>
      </c>
      <c r="J100" s="184" t="str">
        <f ca="1">IF(ISERROR($V100),"",OFFSET('Smelter Look-up'!$I$4,$V100-4,0))</f>
        <v>Khartoum</v>
      </c>
      <c r="K100" s="224"/>
      <c r="L100" s="224"/>
      <c r="M100" s="224"/>
      <c r="N100" s="224"/>
      <c r="O100" s="224" t="s">
        <v>450</v>
      </c>
      <c r="P100" s="185"/>
      <c r="Q100" s="225"/>
      <c r="R100" s="182" t="str">
        <f ca="1">IF(ISERROR($V100),"",OFFSET('Smelter Look-up'!$C$4,$V100-4,0)&amp;"")</f>
        <v>Sudan Gold Refinery</v>
      </c>
      <c r="S100" s="181" t="str">
        <f t="shared" ca="1" si="6"/>
        <v>SD</v>
      </c>
      <c r="T100" s="181" t="str">
        <f ca="1">IF(B100="","",IF(ISERROR(MATCH($J100,SorP!$B$1:$B$6279,0)),"",INDIRECT("'SorP'!$A$"&amp;MATCH($S100&amp;$J100,SorP!C:C,0))))</f>
        <v>SD-KH</v>
      </c>
      <c r="U100" s="201"/>
      <c r="V100" s="226">
        <f>IF(C100="",NA(),IF(OR(C100="Smelter not listed",C100="Smelter not yet identified"),MATCH($B100&amp;$D100,'Smelter Look-up'!$J:$J,0),MATCH($B100&amp;$C100,'Smelter Look-up'!$J:$J,0)))</f>
        <v>263</v>
      </c>
      <c r="X100" s="227">
        <f t="shared" si="7"/>
        <v>0</v>
      </c>
      <c r="AB100" s="228" t="str">
        <f t="shared" si="8"/>
        <v>GoldSudan Gold Refinery</v>
      </c>
    </row>
    <row r="101" spans="1:28" s="227" customFormat="1" ht="89.25">
      <c r="A101" s="181" t="s">
        <v>451</v>
      </c>
      <c r="B101" s="182" t="s">
        <v>139</v>
      </c>
      <c r="C101" s="186" t="s">
        <v>452</v>
      </c>
      <c r="D101" s="230"/>
      <c r="E101" s="182" t="s">
        <v>148</v>
      </c>
      <c r="F101" s="182" t="s">
        <v>451</v>
      </c>
      <c r="G101" s="182" t="s">
        <v>149</v>
      </c>
      <c r="H101" s="183"/>
      <c r="I101" s="184" t="str">
        <f ca="1">IF(ISERROR($V101),"",OFFSET('Smelter Look-up'!$H$4,$V101-4,0))</f>
        <v>Depew</v>
      </c>
      <c r="J101" s="184" t="str">
        <f ca="1">IF(ISERROR($V101),"",OFFSET('Smelter Look-up'!$I$4,$V101-4,0))</f>
        <v>New York</v>
      </c>
      <c r="K101" s="224"/>
      <c r="L101" s="224"/>
      <c r="M101" s="224"/>
      <c r="N101" s="224"/>
      <c r="O101" s="224" t="s">
        <v>453</v>
      </c>
      <c r="P101" s="185"/>
      <c r="Q101" s="225"/>
      <c r="R101" s="182" t="str">
        <f ca="1">IF(ISERROR($V101),"",OFFSET('Smelter Look-up'!$C$4,$V101-4,0)&amp;"")</f>
        <v>Niagara Refining LLC</v>
      </c>
      <c r="S101" s="181" t="str">
        <f t="shared" ca="1" si="6"/>
        <v>US</v>
      </c>
      <c r="T101" s="181" t="str">
        <f ca="1">IF(B101="","",IF(ISERROR(MATCH($J101,SorP!$B$1:$B$6279,0)),"",INDIRECT("'SorP'!$A$"&amp;MATCH($S101&amp;$J101,SorP!C:C,0))))</f>
        <v>US-NY</v>
      </c>
      <c r="U101" s="201"/>
      <c r="V101" s="226">
        <f>IF(C101="",NA(),IF(OR(C101="Smelter not listed",C101="Smelter not yet identified"),MATCH($B101&amp;$D101,'Smelter Look-up'!$J:$J,0),MATCH($B101&amp;$C101,'Smelter Look-up'!$J:$J,0)))</f>
        <v>621</v>
      </c>
      <c r="X101" s="227">
        <f t="shared" si="7"/>
        <v>0</v>
      </c>
      <c r="AB101" s="228" t="str">
        <f t="shared" si="8"/>
        <v>TungstenNiagara Refining LLC</v>
      </c>
    </row>
    <row r="102" spans="1:28" s="227" customFormat="1" ht="127.5">
      <c r="A102" s="181" t="s">
        <v>454</v>
      </c>
      <c r="B102" s="182" t="s">
        <v>137</v>
      </c>
      <c r="C102" s="186" t="s">
        <v>455</v>
      </c>
      <c r="D102" s="230"/>
      <c r="E102" s="182" t="s">
        <v>160</v>
      </c>
      <c r="F102" s="182" t="s">
        <v>454</v>
      </c>
      <c r="G102" s="182" t="s">
        <v>149</v>
      </c>
      <c r="H102" s="183"/>
      <c r="I102" s="184" t="str">
        <f ca="1">IF(ISERROR($V102),"",OFFSET('Smelter Look-up'!$H$4,$V102-4,0))</f>
        <v>Zhuzhou</v>
      </c>
      <c r="J102" s="184" t="str">
        <f ca="1">IF(ISERROR($V102),"",OFFSET('Smelter Look-up'!$I$4,$V102-4,0))</f>
        <v>Hunan Sheng</v>
      </c>
      <c r="K102" s="224"/>
      <c r="L102" s="224"/>
      <c r="M102" s="224"/>
      <c r="N102" s="224"/>
      <c r="O102" s="224" t="s">
        <v>456</v>
      </c>
      <c r="P102" s="185"/>
      <c r="Q102" s="225"/>
      <c r="R102" s="182" t="str">
        <f ca="1">IF(ISERROR($V102),"",OFFSET('Smelter Look-up'!$C$4,$V102-4,0)&amp;"")</f>
        <v>Yanling Jincheng Tantalum &amp; Niobium Co., Ltd.</v>
      </c>
      <c r="S102" s="181" t="str">
        <f t="shared" ref="S102:S132" ca="1" si="9">IF(B102="","",IF(ISERROR(MATCH($E102,CL,0)),"Unknown",INDIRECT("'C'!$A$"&amp;MATCH($E102,CL,0)+1)))</f>
        <v>CN</v>
      </c>
      <c r="T102" s="181" t="str">
        <f ca="1">IF(B102="","",IF(ISERROR(MATCH($J102,SorP!$B$1:$B$6279,0)),"",INDIRECT("'SorP'!$A$"&amp;MATCH($S102&amp;$J102,SorP!C:C,0))))</f>
        <v>CN-HN</v>
      </c>
      <c r="U102" s="201"/>
      <c r="V102" s="226">
        <f>IF(C102="",NA(),IF(OR(C102="Smelter not listed",C102="Smelter not yet identified"),MATCH($B102&amp;$D102,'Smelter Look-up'!$J:$J,0),MATCH($B102&amp;$C102,'Smelter Look-up'!$J:$J,0)))</f>
        <v>383</v>
      </c>
      <c r="X102" s="227">
        <f t="shared" ref="X102:X132" si="10">IF(AND(C102="Smelter not listed",OR(LEN(D102)=0,LEN(E102)=0)),1,0)</f>
        <v>0</v>
      </c>
      <c r="AB102" s="228" t="str">
        <f t="shared" ref="AB102:AB132" si="11">B102&amp;C102</f>
        <v>TantalumYanling Jincheng Tantalum &amp; Niobium Co., Ltd.</v>
      </c>
    </row>
    <row r="103" spans="1:28" s="227" customFormat="1" ht="114.75">
      <c r="A103" s="181" t="s">
        <v>457</v>
      </c>
      <c r="B103" s="182" t="s">
        <v>140</v>
      </c>
      <c r="C103" s="186" t="s">
        <v>458</v>
      </c>
      <c r="D103" s="230"/>
      <c r="E103" s="182" t="s">
        <v>346</v>
      </c>
      <c r="F103" s="182" t="s">
        <v>457</v>
      </c>
      <c r="G103" s="182" t="s">
        <v>149</v>
      </c>
      <c r="H103" s="183"/>
      <c r="I103" s="184" t="str">
        <f ca="1">IF(ISERROR($V103),"",OFFSET('Smelter Look-up'!$H$4,$V103-4,0))</f>
        <v>Ottawa</v>
      </c>
      <c r="J103" s="184" t="str">
        <f ca="1">IF(ISERROR($V103),"",OFFSET('Smelter Look-up'!$I$4,$V103-4,0))</f>
        <v>Ontario</v>
      </c>
      <c r="K103" s="224"/>
      <c r="L103" s="224"/>
      <c r="M103" s="224"/>
      <c r="N103" s="224"/>
      <c r="O103" s="224" t="s">
        <v>459</v>
      </c>
      <c r="P103" s="185"/>
      <c r="Q103" s="225"/>
      <c r="R103" s="182" t="str">
        <f ca="1">IF(ISERROR($V103),"",OFFSET('Smelter Look-up'!$C$4,$V103-4,0)&amp;"")</f>
        <v>Royal Canadian Mint</v>
      </c>
      <c r="S103" s="181" t="str">
        <f t="shared" ca="1" si="9"/>
        <v>CA</v>
      </c>
      <c r="T103" s="181" t="str">
        <f ca="1">IF(B103="","",IF(ISERROR(MATCH($J103,SorP!$B$1:$B$6279,0)),"",INDIRECT("'SorP'!$A$"&amp;MATCH($S103&amp;$J103,SorP!C:C,0))))</f>
        <v>CA-ON</v>
      </c>
      <c r="U103" s="201"/>
      <c r="V103" s="226">
        <f>IF(C103="",NA(),IF(OR(C103="Smelter not listed",C103="Smelter not yet identified"),MATCH($B103&amp;$D103,'Smelter Look-up'!$J:$J,0),MATCH($B103&amp;$C103,'Smelter Look-up'!$J:$J,0)))</f>
        <v>220</v>
      </c>
      <c r="X103" s="227">
        <f t="shared" si="10"/>
        <v>0</v>
      </c>
      <c r="AB103" s="228" t="str">
        <f t="shared" si="11"/>
        <v>GoldRoyal Canadian Mint</v>
      </c>
    </row>
    <row r="104" spans="1:28" s="227" customFormat="1" ht="38.25">
      <c r="A104" s="181" t="s">
        <v>460</v>
      </c>
      <c r="B104" s="182" t="s">
        <v>138</v>
      </c>
      <c r="C104" s="186" t="s">
        <v>145</v>
      </c>
      <c r="D104" s="230" t="s">
        <v>461</v>
      </c>
      <c r="E104" s="182" t="s">
        <v>166</v>
      </c>
      <c r="F104" s="182" t="s">
        <v>460</v>
      </c>
      <c r="G104" s="182" t="s">
        <v>149</v>
      </c>
      <c r="H104" s="183"/>
      <c r="I104" s="184" t="str">
        <f ca="1">IF(ISERROR($V104),"",OFFSET('Smelter Look-up'!$H$4,$V104-4,0))</f>
        <v/>
      </c>
      <c r="J104" s="184" t="str">
        <f ca="1">IF(ISERROR($V104),"",OFFSET('Smelter Look-up'!$I$4,$V104-4,0))</f>
        <v/>
      </c>
      <c r="K104" s="224"/>
      <c r="L104" s="224"/>
      <c r="M104" s="224"/>
      <c r="N104" s="224"/>
      <c r="O104" s="224" t="s">
        <v>462</v>
      </c>
      <c r="P104" s="185"/>
      <c r="Q104" s="225"/>
      <c r="R104" s="182" t="str">
        <f ca="1">IF(ISERROR($V104),"",OFFSET('Smelter Look-up'!$C$4,$V104-4,0)&amp;"")</f>
        <v/>
      </c>
      <c r="S104" s="181" t="str">
        <f t="shared" ca="1" si="9"/>
        <v>ID</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si="10"/>
        <v>0</v>
      </c>
      <c r="AB104" s="228" t="str">
        <f t="shared" si="11"/>
        <v>TinSmelter Not Listed</v>
      </c>
    </row>
    <row r="105" spans="1:28" s="227" customFormat="1" ht="89.25">
      <c r="A105" s="181" t="s">
        <v>463</v>
      </c>
      <c r="B105" s="182" t="s">
        <v>139</v>
      </c>
      <c r="C105" s="186" t="s">
        <v>464</v>
      </c>
      <c r="D105" s="230"/>
      <c r="E105" s="182" t="s">
        <v>160</v>
      </c>
      <c r="F105" s="182" t="s">
        <v>463</v>
      </c>
      <c r="G105" s="182" t="s">
        <v>149</v>
      </c>
      <c r="H105" s="183"/>
      <c r="I105" s="184" t="str">
        <f ca="1">IF(ISERROR($V105),"",OFFSET('Smelter Look-up'!$H$4,$V105-4,0))</f>
        <v>Luoyang</v>
      </c>
      <c r="J105" s="184" t="str">
        <f ca="1">IF(ISERROR($V105),"",OFFSET('Smelter Look-up'!$I$4,$V105-4,0))</f>
        <v>Henan Sheng</v>
      </c>
      <c r="K105" s="224"/>
      <c r="L105" s="224"/>
      <c r="M105" s="224"/>
      <c r="N105" s="224"/>
      <c r="O105" s="224" t="s">
        <v>465</v>
      </c>
      <c r="P105" s="185"/>
      <c r="Q105" s="225"/>
      <c r="R105" s="182" t="str">
        <f ca="1">IF(ISERROR($V105),"",OFFSET('Smelter Look-up'!$C$4,$V105-4,0)&amp;"")</f>
        <v>China Molybdenum Tungsten Co., Ltd.</v>
      </c>
      <c r="S105" s="181" t="str">
        <f t="shared" ca="1" si="9"/>
        <v>CN</v>
      </c>
      <c r="T105" s="181" t="str">
        <f ca="1">IF(B105="","",IF(ISERROR(MATCH($J105,SorP!$B$1:$B$6279,0)),"",INDIRECT("'SorP'!$A$"&amp;MATCH($S105&amp;$J105,SorP!C:C,0))))</f>
        <v>CN-HA</v>
      </c>
      <c r="U105" s="201"/>
      <c r="V105" s="226">
        <f>IF(C105="",NA(),IF(OR(C105="Smelter not listed",C105="Smelter not yet identified"),MATCH($B105&amp;$D105,'Smelter Look-up'!$J:$J,0),MATCH($B105&amp;$C105,'Smelter Look-up'!$J:$J,0)))</f>
        <v>571</v>
      </c>
      <c r="X105" s="227">
        <f t="shared" si="10"/>
        <v>0</v>
      </c>
      <c r="AB105" s="228" t="str">
        <f t="shared" si="11"/>
        <v>TungstenChina Molybdenum Tungsten Co., Ltd.</v>
      </c>
    </row>
    <row r="106" spans="1:28" s="227" customFormat="1" ht="76.5">
      <c r="A106" s="181" t="s">
        <v>466</v>
      </c>
      <c r="B106" s="182" t="s">
        <v>138</v>
      </c>
      <c r="C106" s="186" t="s">
        <v>467</v>
      </c>
      <c r="D106" s="230"/>
      <c r="E106" s="182" t="s">
        <v>225</v>
      </c>
      <c r="F106" s="182" t="s">
        <v>466</v>
      </c>
      <c r="G106" s="182" t="s">
        <v>149</v>
      </c>
      <c r="H106" s="183"/>
      <c r="I106" s="184" t="str">
        <f ca="1">IF(ISERROR($V106),"",OFFSET('Smelter Look-up'!$H$4,$V106-4,0))</f>
        <v>São João del Rei</v>
      </c>
      <c r="J106" s="184" t="str">
        <f ca="1">IF(ISERROR($V106),"",OFFSET('Smelter Look-up'!$I$4,$V106-4,0))</f>
        <v>Minas gerais</v>
      </c>
      <c r="K106" s="224"/>
      <c r="L106" s="224"/>
      <c r="M106" s="224"/>
      <c r="N106" s="224"/>
      <c r="O106" s="224" t="s">
        <v>468</v>
      </c>
      <c r="P106" s="185"/>
      <c r="Q106" s="225"/>
      <c r="R106" s="182" t="str">
        <f ca="1">IF(ISERROR($V106),"",OFFSET('Smelter Look-up'!$C$4,$V106-4,0)&amp;"")</f>
        <v>Resind Industria e Comercio Ltda.</v>
      </c>
      <c r="S106" s="181" t="str">
        <f t="shared" ca="1" si="9"/>
        <v>BR</v>
      </c>
      <c r="T106" s="181" t="str">
        <f ca="1">IF(B106="","",IF(ISERROR(MATCH($J106,SorP!$B$1:$B$6279,0)),"",INDIRECT("'SorP'!$A$"&amp;MATCH($S106&amp;$J106,SorP!C:C,0))))</f>
        <v>BR-MG</v>
      </c>
      <c r="U106" s="201"/>
      <c r="V106" s="226">
        <f>IF(C106="",NA(),IF(OR(C106="Smelter not listed",C106="Smelter not yet identified"),MATCH($B106&amp;$D106,'Smelter Look-up'!$J:$J,0),MATCH($B106&amp;$C106,'Smelter Look-up'!$J:$J,0)))</f>
        <v>519</v>
      </c>
      <c r="X106" s="227">
        <f t="shared" si="10"/>
        <v>0</v>
      </c>
      <c r="AB106" s="228" t="str">
        <f t="shared" si="11"/>
        <v>TinResind Industria e Comercio Ltda.</v>
      </c>
    </row>
    <row r="107" spans="1:28" s="227" customFormat="1" ht="204">
      <c r="A107" s="181" t="s">
        <v>469</v>
      </c>
      <c r="B107" s="182" t="s">
        <v>140</v>
      </c>
      <c r="C107" s="186" t="s">
        <v>470</v>
      </c>
      <c r="D107" s="230"/>
      <c r="E107" s="182" t="s">
        <v>471</v>
      </c>
      <c r="F107" s="182" t="s">
        <v>469</v>
      </c>
      <c r="G107" s="182" t="s">
        <v>149</v>
      </c>
      <c r="H107" s="183"/>
      <c r="I107" s="184" t="str">
        <f ca="1">IF(ISERROR($V107),"",OFFSET('Smelter Look-up'!$H$4,$V107-4,0))</f>
        <v>Paris</v>
      </c>
      <c r="J107" s="184" t="str">
        <f ca="1">IF(ISERROR($V107),"",OFFSET('Smelter Look-up'!$I$4,$V107-4,0))</f>
        <v>Île-de-France</v>
      </c>
      <c r="K107" s="224"/>
      <c r="L107" s="224"/>
      <c r="M107" s="224"/>
      <c r="N107" s="224"/>
      <c r="O107" s="224" t="s">
        <v>472</v>
      </c>
      <c r="P107" s="185"/>
      <c r="Q107" s="225"/>
      <c r="R107" s="182" t="str">
        <f ca="1">IF(ISERROR($V107),"",OFFSET('Smelter Look-up'!$C$4,$V107-4,0)&amp;"")</f>
        <v>SAAMP</v>
      </c>
      <c r="S107" s="181" t="str">
        <f t="shared" ca="1" si="9"/>
        <v>FR</v>
      </c>
      <c r="T107" s="181" t="str">
        <f ca="1">IF(B107="","",IF(ISERROR(MATCH($J107,SorP!$B$1:$B$6279,0)),"",INDIRECT("'SorP'!$A$"&amp;MATCH($S107&amp;$J107,SorP!C:C,0))))</f>
        <v>FR-IDF</v>
      </c>
      <c r="U107" s="201"/>
      <c r="V107" s="226">
        <f>IF(C107="",NA(),IF(OR(C107="Smelter not listed",C107="Smelter not yet identified"),MATCH($B107&amp;$D107,'Smelter Look-up'!$J:$J,0),MATCH($B107&amp;$C107,'Smelter Look-up'!$J:$J,0)))</f>
        <v>221</v>
      </c>
      <c r="X107" s="227">
        <f t="shared" si="10"/>
        <v>0</v>
      </c>
      <c r="AB107" s="228" t="str">
        <f t="shared" si="11"/>
        <v>GoldSAAMP</v>
      </c>
    </row>
    <row r="108" spans="1:28" s="227" customFormat="1" ht="89.25">
      <c r="A108" s="181" t="s">
        <v>473</v>
      </c>
      <c r="B108" s="182" t="s">
        <v>140</v>
      </c>
      <c r="C108" s="186" t="s">
        <v>474</v>
      </c>
      <c r="D108" s="230"/>
      <c r="E108" s="182" t="s">
        <v>475</v>
      </c>
      <c r="F108" s="182" t="s">
        <v>473</v>
      </c>
      <c r="G108" s="182" t="s">
        <v>149</v>
      </c>
      <c r="H108" s="183"/>
      <c r="I108" s="184" t="str">
        <f ca="1">IF(ISERROR($V108),"",OFFSET('Smelter Look-up'!$H$4,$V108-4,0))</f>
        <v>Arezzo</v>
      </c>
      <c r="J108" s="184" t="str">
        <f ca="1">IF(ISERROR($V108),"",OFFSET('Smelter Look-up'!$I$4,$V108-4,0))</f>
        <v>Toscana</v>
      </c>
      <c r="K108" s="224"/>
      <c r="L108" s="224"/>
      <c r="M108" s="224"/>
      <c r="N108" s="224"/>
      <c r="O108" s="224" t="s">
        <v>476</v>
      </c>
      <c r="P108" s="185"/>
      <c r="Q108" s="225"/>
      <c r="R108" s="182" t="str">
        <f ca="1">IF(ISERROR($V108),"",OFFSET('Smelter Look-up'!$C$4,$V108-4,0)&amp;"")</f>
        <v>Italpreziosi</v>
      </c>
      <c r="S108" s="181" t="str">
        <f t="shared" ca="1" si="9"/>
        <v>IT</v>
      </c>
      <c r="T108" s="181" t="str">
        <f ca="1">IF(B108="","",IF(ISERROR(MATCH($J108,SorP!$B$1:$B$6279,0)),"",INDIRECT("'SorP'!$A$"&amp;MATCH($S108&amp;$J108,SorP!C:C,0))))</f>
        <v>IT-52</v>
      </c>
      <c r="U108" s="201"/>
      <c r="V108" s="226">
        <f>IF(C108="",NA(),IF(OR(C108="Smelter not listed",C108="Smelter not yet identified"),MATCH($B108&amp;$D108,'Smelter Look-up'!$J:$J,0),MATCH($B108&amp;$C108,'Smelter Look-up'!$J:$J,0)))</f>
        <v>120</v>
      </c>
      <c r="X108" s="227">
        <f t="shared" si="10"/>
        <v>0</v>
      </c>
      <c r="AB108" s="228" t="str">
        <f t="shared" si="11"/>
        <v>GoldItalpreziosi</v>
      </c>
    </row>
    <row r="109" spans="1:28" s="227" customFormat="1" ht="153">
      <c r="A109" s="181" t="s">
        <v>477</v>
      </c>
      <c r="B109" s="182" t="s">
        <v>138</v>
      </c>
      <c r="C109" s="186" t="s">
        <v>478</v>
      </c>
      <c r="D109" s="230"/>
      <c r="E109" s="182" t="s">
        <v>479</v>
      </c>
      <c r="F109" s="182" t="s">
        <v>477</v>
      </c>
      <c r="G109" s="182" t="s">
        <v>149</v>
      </c>
      <c r="H109" s="183"/>
      <c r="I109" s="184" t="str">
        <f ca="1">IF(ISERROR($V109),"",OFFSET('Smelter Look-up'!$H$4,$V109-4,0))</f>
        <v>Beerse</v>
      </c>
      <c r="J109" s="184" t="str">
        <f ca="1">IF(ISERROR($V109),"",OFFSET('Smelter Look-up'!$I$4,$V109-4,0))</f>
        <v>Antwerpen</v>
      </c>
      <c r="K109" s="224"/>
      <c r="L109" s="224"/>
      <c r="M109" s="224"/>
      <c r="N109" s="224"/>
      <c r="O109" s="224" t="s">
        <v>480</v>
      </c>
      <c r="P109" s="185"/>
      <c r="Q109" s="225"/>
      <c r="R109" s="182" t="str">
        <f ca="1">IF(ISERROR($V109),"",OFFSET('Smelter Look-up'!$C$4,$V109-4,0)&amp;"")</f>
        <v>Aurubis Beerse</v>
      </c>
      <c r="S109" s="181" t="str">
        <f t="shared" ca="1" si="9"/>
        <v>BE</v>
      </c>
      <c r="T109" s="181" t="str">
        <f ca="1">IF(B109="","",IF(ISERROR(MATCH($J109,SorP!$B$1:$B$6279,0)),"",INDIRECT("'SorP'!$A$"&amp;MATCH($S109&amp;$J109,SorP!C:C,0))))</f>
        <v>BE-VAN</v>
      </c>
      <c r="U109" s="201"/>
      <c r="V109" s="226">
        <f>IF(C109="",NA(),IF(OR(C109="Smelter not listed",C109="Smelter not yet identified"),MATCH($B109&amp;$D109,'Smelter Look-up'!$J:$J,0),MATCH($B109&amp;$C109,'Smelter Look-up'!$J:$J,0)))</f>
        <v>394</v>
      </c>
      <c r="X109" s="227">
        <f t="shared" si="10"/>
        <v>0</v>
      </c>
      <c r="AB109" s="228" t="str">
        <f t="shared" si="11"/>
        <v>TinAurubis Beerse</v>
      </c>
    </row>
    <row r="110" spans="1:28" s="227" customFormat="1" ht="51">
      <c r="A110" s="181" t="s">
        <v>481</v>
      </c>
      <c r="B110" s="182" t="s">
        <v>138</v>
      </c>
      <c r="C110" s="186" t="s">
        <v>482</v>
      </c>
      <c r="D110" s="230"/>
      <c r="E110" s="182" t="s">
        <v>166</v>
      </c>
      <c r="F110" s="182" t="s">
        <v>481</v>
      </c>
      <c r="G110" s="182" t="s">
        <v>149</v>
      </c>
      <c r="H110" s="183"/>
      <c r="I110" s="184" t="str">
        <f ca="1">IF(ISERROR($V110),"",OFFSET('Smelter Look-up'!$H$4,$V110-4,0))</f>
        <v>Belitung</v>
      </c>
      <c r="J110" s="184" t="str">
        <f ca="1">IF(ISERROR($V110),"",OFFSET('Smelter Look-up'!$I$4,$V110-4,0))</f>
        <v>Kepulauan Bangka Belitung</v>
      </c>
      <c r="K110" s="224"/>
      <c r="L110" s="224"/>
      <c r="M110" s="224"/>
      <c r="N110" s="224"/>
      <c r="O110" s="224" t="s">
        <v>266</v>
      </c>
      <c r="P110" s="185"/>
      <c r="Q110" s="225"/>
      <c r="R110" s="182" t="str">
        <f ca="1">IF(ISERROR($V110),"",OFFSET('Smelter Look-up'!$C$4,$V110-4,0)&amp;"")</f>
        <v>PT Sukses Inti Makmur</v>
      </c>
      <c r="S110" s="181" t="str">
        <f t="shared" ca="1" si="9"/>
        <v>ID</v>
      </c>
      <c r="T110" s="181" t="str">
        <f ca="1">IF(B110="","",IF(ISERROR(MATCH($J110,SorP!$B$1:$B$6279,0)),"",INDIRECT("'SorP'!$A$"&amp;MATCH($S110&amp;$J110,SorP!C:C,0))))</f>
        <v>ID-BB</v>
      </c>
      <c r="U110" s="201"/>
      <c r="V110" s="226">
        <f>IF(C110="",NA(),IF(OR(C110="Smelter not listed",C110="Smelter not yet identified"),MATCH($B110&amp;$D110,'Smelter Look-up'!$J:$J,0),MATCH($B110&amp;$C110,'Smelter Look-up'!$J:$J,0)))</f>
        <v>510</v>
      </c>
      <c r="X110" s="227">
        <f t="shared" si="10"/>
        <v>0</v>
      </c>
      <c r="AB110" s="228" t="str">
        <f t="shared" si="11"/>
        <v>TinPT Sukses Inti Makmur</v>
      </c>
    </row>
    <row r="111" spans="1:28" s="227" customFormat="1" ht="51">
      <c r="A111" s="181" t="s">
        <v>483</v>
      </c>
      <c r="B111" s="182" t="s">
        <v>140</v>
      </c>
      <c r="C111" s="186" t="s">
        <v>484</v>
      </c>
      <c r="D111" s="230"/>
      <c r="E111" s="182" t="s">
        <v>296</v>
      </c>
      <c r="F111" s="182" t="s">
        <v>483</v>
      </c>
      <c r="G111" s="182" t="s">
        <v>149</v>
      </c>
      <c r="H111" s="183"/>
      <c r="I111" s="184" t="str">
        <f ca="1">IF(ISERROR($V111),"",OFFSET('Smelter Look-up'!$H$4,$V111-4,0))</f>
        <v>Johannesburg</v>
      </c>
      <c r="J111" s="184" t="str">
        <f ca="1">IF(ISERROR($V111),"",OFFSET('Smelter Look-up'!$I$4,$V111-4,0))</f>
        <v>Gauteng</v>
      </c>
      <c r="K111" s="224"/>
      <c r="L111" s="224"/>
      <c r="M111" s="224"/>
      <c r="N111" s="224"/>
      <c r="O111" s="224" t="s">
        <v>485</v>
      </c>
      <c r="P111" s="185"/>
      <c r="Q111" s="225"/>
      <c r="R111" s="182" t="str">
        <f ca="1">IF(ISERROR($V111),"",OFFSET('Smelter Look-up'!$C$4,$V111-4,0)&amp;"")</f>
        <v>AU Traders and Refiners</v>
      </c>
      <c r="S111" s="181" t="str">
        <f t="shared" ca="1" si="9"/>
        <v>ZA</v>
      </c>
      <c r="T111" s="181" t="str">
        <f ca="1">IF(B111="","",IF(ISERROR(MATCH($J111,SorP!$B$1:$B$6279,0)),"",INDIRECT("'SorP'!$A$"&amp;MATCH($S111&amp;$J111,SorP!C:C,0))))</f>
        <v>ZA-GP</v>
      </c>
      <c r="U111" s="201"/>
      <c r="V111" s="226">
        <f>IF(C111="",NA(),IF(OR(C111="Smelter not listed",C111="Smelter not yet identified"),MATCH($B111&amp;$D111,'Smelter Look-up'!$J:$J,0),MATCH($B111&amp;$C111,'Smelter Look-up'!$J:$J,0)))</f>
        <v>35</v>
      </c>
      <c r="X111" s="227">
        <f t="shared" si="10"/>
        <v>0</v>
      </c>
      <c r="AB111" s="228" t="str">
        <f t="shared" si="11"/>
        <v>GoldAU Traders and Refiners</v>
      </c>
    </row>
    <row r="112" spans="1:28" s="227" customFormat="1" ht="178.5">
      <c r="A112" s="181" t="s">
        <v>486</v>
      </c>
      <c r="B112" s="182" t="s">
        <v>140</v>
      </c>
      <c r="C112" s="186" t="s">
        <v>487</v>
      </c>
      <c r="D112" s="230"/>
      <c r="E112" s="182" t="s">
        <v>488</v>
      </c>
      <c r="F112" s="182" t="s">
        <v>486</v>
      </c>
      <c r="G112" s="182" t="s">
        <v>149</v>
      </c>
      <c r="H112" s="183"/>
      <c r="I112" s="184" t="str">
        <f ca="1">IF(ISERROR($V112),"",OFFSET('Smelter Look-up'!$H$4,$V112-4,0))</f>
        <v>Ahmedabad</v>
      </c>
      <c r="J112" s="184" t="str">
        <f ca="1">IF(ISERROR($V112),"",OFFSET('Smelter Look-up'!$I$4,$V112-4,0))</f>
        <v>Gujarāt</v>
      </c>
      <c r="K112" s="224"/>
      <c r="L112" s="224"/>
      <c r="M112" s="224"/>
      <c r="N112" s="224"/>
      <c r="O112" s="224" t="s">
        <v>489</v>
      </c>
      <c r="P112" s="185"/>
      <c r="Q112" s="225"/>
      <c r="R112" s="182" t="str">
        <f ca="1">IF(ISERROR($V112),"",OFFSET('Smelter Look-up'!$C$4,$V112-4,0)&amp;"")</f>
        <v>GGC Gujrat Gold Centre Pvt. Ltd.</v>
      </c>
      <c r="S112" s="181" t="str">
        <f t="shared" ca="1" si="9"/>
        <v>IN</v>
      </c>
      <c r="T112" s="181" t="str">
        <f ca="1">IF(B112="","",IF(ISERROR(MATCH($J112,SorP!$B$1:$B$6279,0)),"",INDIRECT("'SorP'!$A$"&amp;MATCH($S112&amp;$J112,SorP!C:C,0))))</f>
        <v>IN-GJ</v>
      </c>
      <c r="U112" s="201"/>
      <c r="V112" s="226">
        <f>IF(C112="",NA(),IF(OR(C112="Smelter not listed",C112="Smelter not yet identified"),MATCH($B112&amp;$D112,'Smelter Look-up'!$J:$J,0),MATCH($B112&amp;$C112,'Smelter Look-up'!$J:$J,0)))</f>
        <v>88</v>
      </c>
      <c r="X112" s="227">
        <f t="shared" si="10"/>
        <v>0</v>
      </c>
      <c r="AB112" s="228" t="str">
        <f t="shared" si="11"/>
        <v>GoldGGC Gujrat Gold Centre Pvt. Ltd.</v>
      </c>
    </row>
    <row r="113" spans="1:28" s="227" customFormat="1" ht="38.25">
      <c r="A113" s="181" t="s">
        <v>490</v>
      </c>
      <c r="B113" s="182" t="s">
        <v>140</v>
      </c>
      <c r="C113" s="186" t="s">
        <v>491</v>
      </c>
      <c r="D113" s="230"/>
      <c r="E113" s="182" t="s">
        <v>492</v>
      </c>
      <c r="F113" s="182" t="s">
        <v>490</v>
      </c>
      <c r="G113" s="182" t="s">
        <v>149</v>
      </c>
      <c r="H113" s="183"/>
      <c r="I113" s="184" t="str">
        <f ca="1">IF(ISERROR($V113),"",OFFSET('Smelter Look-up'!$H$4,$V113-4,0))</f>
        <v>Kawasan Perindustrian Bukit Rambai</v>
      </c>
      <c r="J113" s="184" t="str">
        <f ca="1">IF(ISERROR($V113),"",OFFSET('Smelter Look-up'!$I$4,$V113-4,0))</f>
        <v>Melaka</v>
      </c>
      <c r="K113" s="224"/>
      <c r="L113" s="224"/>
      <c r="M113" s="224"/>
      <c r="N113" s="224"/>
      <c r="O113" s="224" t="s">
        <v>493</v>
      </c>
      <c r="P113" s="185"/>
      <c r="Q113" s="225"/>
      <c r="R113" s="182" t="str">
        <f ca="1">IF(ISERROR($V113),"",OFFSET('Smelter Look-up'!$C$4,$V113-4,0)&amp;"")</f>
        <v>Modeltech Sdn Bhd</v>
      </c>
      <c r="S113" s="181" t="str">
        <f t="shared" ca="1" si="9"/>
        <v>MY</v>
      </c>
      <c r="T113" s="181" t="str">
        <f ca="1">IF(B113="","",IF(ISERROR(MATCH($J113,SorP!$B$1:$B$6279,0)),"",INDIRECT("'SorP'!$A$"&amp;MATCH($S113&amp;$J113,SorP!C:C,0))))</f>
        <v>MY-04</v>
      </c>
      <c r="U113" s="201"/>
      <c r="V113" s="226">
        <f>IF(C113="",NA(),IF(OR(C113="Smelter not listed",C113="Smelter not yet identified"),MATCH($B113&amp;$D113,'Smelter Look-up'!$J:$J,0),MATCH($B113&amp;$C113,'Smelter Look-up'!$J:$J,0)))</f>
        <v>186</v>
      </c>
      <c r="X113" s="227">
        <f t="shared" si="10"/>
        <v>0</v>
      </c>
      <c r="AB113" s="228" t="str">
        <f t="shared" si="11"/>
        <v>GoldModeltech Sdn Bhd</v>
      </c>
    </row>
    <row r="114" spans="1:28" s="227" customFormat="1" ht="89.25">
      <c r="A114" s="181" t="s">
        <v>494</v>
      </c>
      <c r="B114" s="182" t="s">
        <v>140</v>
      </c>
      <c r="C114" s="186" t="s">
        <v>495</v>
      </c>
      <c r="D114" s="230"/>
      <c r="E114" s="182" t="s">
        <v>496</v>
      </c>
      <c r="F114" s="182" t="s">
        <v>494</v>
      </c>
      <c r="G114" s="182" t="s">
        <v>149</v>
      </c>
      <c r="H114" s="183"/>
      <c r="I114" s="184" t="str">
        <f ca="1">IF(ISERROR($V114),"",OFFSET('Smelter Look-up'!$H$4,$V114-4,0))</f>
        <v>Mejillones</v>
      </c>
      <c r="J114" s="184" t="str">
        <f ca="1">IF(ISERROR($V114),"",OFFSET('Smelter Look-up'!$I$4,$V114-4,0))</f>
        <v>Antofagasta</v>
      </c>
      <c r="K114" s="224"/>
      <c r="L114" s="224"/>
      <c r="M114" s="224"/>
      <c r="N114" s="224"/>
      <c r="O114" s="224" t="s">
        <v>497</v>
      </c>
      <c r="P114" s="185"/>
      <c r="Q114" s="225"/>
      <c r="R114" s="182" t="str">
        <f ca="1">IF(ISERROR($V114),"",OFFSET('Smelter Look-up'!$C$4,$V114-4,0)&amp;"")</f>
        <v>Planta Recuperadora de Metales SpA</v>
      </c>
      <c r="S114" s="181" t="str">
        <f t="shared" ca="1" si="9"/>
        <v>CL</v>
      </c>
      <c r="T114" s="181" t="str">
        <f ca="1">IF(B114="","",IF(ISERROR(MATCH($J114,SorP!$B$1:$B$6279,0)),"",INDIRECT("'SorP'!$A$"&amp;MATCH($S114&amp;$J114,SorP!C:C,0))))</f>
        <v>CL-AN</v>
      </c>
      <c r="U114" s="201"/>
      <c r="V114" s="226">
        <f>IF(C114="",NA(),IF(OR(C114="Smelter not listed",C114="Smelter not yet identified"),MATCH($B114&amp;$D114,'Smelter Look-up'!$J:$J,0),MATCH($B114&amp;$C114,'Smelter Look-up'!$J:$J,0)))</f>
        <v>208</v>
      </c>
      <c r="X114" s="227">
        <f t="shared" si="10"/>
        <v>0</v>
      </c>
      <c r="AB114" s="228" t="str">
        <f t="shared" si="11"/>
        <v>GoldPlanta Recuperadora de Metales SpA</v>
      </c>
    </row>
    <row r="115" spans="1:28" s="227" customFormat="1" ht="38.25">
      <c r="A115" s="181" t="s">
        <v>498</v>
      </c>
      <c r="B115" s="182" t="s">
        <v>140</v>
      </c>
      <c r="C115" s="186" t="s">
        <v>499</v>
      </c>
      <c r="D115" s="230"/>
      <c r="E115" s="182" t="s">
        <v>337</v>
      </c>
      <c r="F115" s="182" t="s">
        <v>498</v>
      </c>
      <c r="G115" s="182" t="s">
        <v>149</v>
      </c>
      <c r="H115" s="183"/>
      <c r="I115" s="184" t="str">
        <f ca="1">IF(ISERROR($V115),"",OFFSET('Smelter Look-up'!$H$4,$V115-4,0))</f>
        <v>Marrickville</v>
      </c>
      <c r="J115" s="184" t="str">
        <f ca="1">IF(ISERROR($V115),"",OFFSET('Smelter Look-up'!$I$4,$V115-4,0))</f>
        <v>New South Wales</v>
      </c>
      <c r="K115" s="224"/>
      <c r="L115" s="224"/>
      <c r="M115" s="224"/>
      <c r="N115" s="224"/>
      <c r="O115" s="224" t="s">
        <v>435</v>
      </c>
      <c r="P115" s="185"/>
      <c r="Q115" s="225"/>
      <c r="R115" s="182" t="str">
        <f ca="1">IF(ISERROR($V115),"",OFFSET('Smelter Look-up'!$C$4,$V115-4,0)&amp;"")</f>
        <v>ABC Refinery Pty Ltd.</v>
      </c>
      <c r="S115" s="181" t="str">
        <f t="shared" ca="1" si="9"/>
        <v>AU</v>
      </c>
      <c r="T115" s="181" t="str">
        <f ca="1">IF(B115="","",IF(ISERROR(MATCH($J115,SorP!$B$1:$B$6279,0)),"",INDIRECT("'SorP'!$A$"&amp;MATCH($S115&amp;$J115,SorP!C:C,0))))</f>
        <v>AU-NSW</v>
      </c>
      <c r="U115" s="201"/>
      <c r="V115" s="226">
        <f>IF(C115="",NA(),IF(OR(C115="Smelter not listed",C115="Smelter not yet identified"),MATCH($B115&amp;$D115,'Smelter Look-up'!$J:$J,0),MATCH($B115&amp;$C115,'Smelter Look-up'!$J:$J,0)))</f>
        <v>6</v>
      </c>
      <c r="X115" s="227">
        <f t="shared" si="10"/>
        <v>0</v>
      </c>
      <c r="AB115" s="228" t="str">
        <f t="shared" si="11"/>
        <v>GoldABC Refinery Pty Ltd.</v>
      </c>
    </row>
    <row r="116" spans="1:28" s="227" customFormat="1" ht="63.75">
      <c r="A116" s="181" t="s">
        <v>500</v>
      </c>
      <c r="B116" s="182" t="s">
        <v>140</v>
      </c>
      <c r="C116" s="186" t="s">
        <v>501</v>
      </c>
      <c r="D116" s="230"/>
      <c r="E116" s="182" t="s">
        <v>169</v>
      </c>
      <c r="F116" s="182" t="s">
        <v>500</v>
      </c>
      <c r="G116" s="182" t="s">
        <v>149</v>
      </c>
      <c r="H116" s="183"/>
      <c r="I116" s="184" t="str">
        <f ca="1">IF(ISERROR($V116),"",OFFSET('Smelter Look-up'!$H$4,$V116-4,0))</f>
        <v>Pyeongtaek-si</v>
      </c>
      <c r="J116" s="184" t="str">
        <f ca="1">IF(ISERROR($V116),"",OFFSET('Smelter Look-up'!$I$4,$V116-4,0))</f>
        <v>Gyeonggi-do</v>
      </c>
      <c r="K116" s="224"/>
      <c r="L116" s="224"/>
      <c r="M116" s="224"/>
      <c r="N116" s="224"/>
      <c r="O116" s="224" t="s">
        <v>502</v>
      </c>
      <c r="P116" s="185"/>
      <c r="Q116" s="225"/>
      <c r="R116" s="182" t="str">
        <f ca="1">IF(ISERROR($V116),"",OFFSET('Smelter Look-up'!$C$4,$V116-4,0)&amp;"")</f>
        <v>NH Recytech Company</v>
      </c>
      <c r="S116" s="181" t="str">
        <f t="shared" ca="1" si="9"/>
        <v>KR</v>
      </c>
      <c r="T116" s="181" t="str">
        <f ca="1">IF(B116="","",IF(ISERROR(MATCH($J116,SorP!$B$1:$B$6279,0)),"",INDIRECT("'SorP'!$A$"&amp;MATCH($S116&amp;$J116,SorP!C:C,0))))</f>
        <v>KR-41</v>
      </c>
      <c r="U116" s="201"/>
      <c r="V116" s="226">
        <f>IF(C116="",NA(),IF(OR(C116="Smelter not listed",C116="Smelter not yet identified"),MATCH($B116&amp;$D116,'Smelter Look-up'!$J:$J,0),MATCH($B116&amp;$C116,'Smelter Look-up'!$J:$J,0)))</f>
        <v>192</v>
      </c>
      <c r="X116" s="227">
        <f t="shared" si="10"/>
        <v>0</v>
      </c>
      <c r="AB116" s="228" t="str">
        <f t="shared" si="11"/>
        <v>GoldNH Recytech Company</v>
      </c>
    </row>
    <row r="117" spans="1:28" s="227" customFormat="1" ht="89.25">
      <c r="A117" s="181" t="s">
        <v>503</v>
      </c>
      <c r="B117" s="182" t="s">
        <v>138</v>
      </c>
      <c r="C117" s="186" t="s">
        <v>504</v>
      </c>
      <c r="D117" s="230"/>
      <c r="E117" s="182" t="s">
        <v>160</v>
      </c>
      <c r="F117" s="182" t="s">
        <v>503</v>
      </c>
      <c r="G117" s="182" t="s">
        <v>149</v>
      </c>
      <c r="H117" s="183"/>
      <c r="I117" s="184" t="str">
        <f ca="1">IF(ISERROR($V117),"",OFFSET('Smelter Look-up'!$H$4,$V117-4,0))</f>
        <v>Chifeng</v>
      </c>
      <c r="J117" s="184" t="str">
        <f ca="1">IF(ISERROR($V117),"",OFFSET('Smelter Look-up'!$I$4,$V117-4,0))</f>
        <v>Nei Mongol Zizhiqu</v>
      </c>
      <c r="K117" s="224"/>
      <c r="L117" s="224"/>
      <c r="M117" s="224"/>
      <c r="N117" s="224"/>
      <c r="O117" s="224" t="s">
        <v>505</v>
      </c>
      <c r="P117" s="185"/>
      <c r="Q117" s="225"/>
      <c r="R117" s="182" t="str">
        <f ca="1">IF(ISERROR($V117),"",OFFSET('Smelter Look-up'!$C$4,$V117-4,0)&amp;"")</f>
        <v>Chifeng Dajingzi Tin Industry Co., Ltd.</v>
      </c>
      <c r="S117" s="181" t="str">
        <f t="shared" ca="1" si="9"/>
        <v>CN</v>
      </c>
      <c r="T117" s="181" t="str">
        <f ca="1">IF(B117="","",IF(ISERROR(MATCH($J117,SorP!$B$1:$B$6279,0)),"",INDIRECT("'SorP'!$A$"&amp;MATCH($S117&amp;$J117,SorP!C:C,0))))</f>
        <v>CN-NM</v>
      </c>
      <c r="U117" s="201"/>
      <c r="V117" s="226">
        <f>IF(C117="",NA(),IF(OR(C117="Smelter not listed",C117="Smelter not yet identified"),MATCH($B117&amp;$D117,'Smelter Look-up'!$J:$J,0),MATCH($B117&amp;$C117,'Smelter Look-up'!$J:$J,0)))</f>
        <v>401</v>
      </c>
      <c r="X117" s="227">
        <f t="shared" si="10"/>
        <v>0</v>
      </c>
      <c r="AB117" s="228" t="str">
        <f t="shared" si="11"/>
        <v>TinChifeng Dajingzi Tin Industry Co., Ltd.</v>
      </c>
    </row>
    <row r="118" spans="1:28" s="227" customFormat="1" ht="204">
      <c r="A118" s="181" t="s">
        <v>506</v>
      </c>
      <c r="B118" s="182" t="s">
        <v>137</v>
      </c>
      <c r="C118" s="186" t="s">
        <v>507</v>
      </c>
      <c r="D118" s="230"/>
      <c r="E118" s="182" t="s">
        <v>177</v>
      </c>
      <c r="F118" s="182" t="s">
        <v>506</v>
      </c>
      <c r="G118" s="182" t="s">
        <v>149</v>
      </c>
      <c r="H118" s="183"/>
      <c r="I118" s="184" t="str">
        <f ca="1">IF(ISERROR($V118),"",OFFSET('Smelter Look-up'!$H$4,$V118-4,0))</f>
        <v>Solikamsk</v>
      </c>
      <c r="J118" s="184" t="str">
        <f ca="1">IF(ISERROR($V118),"",OFFSET('Smelter Look-up'!$I$4,$V118-4,0))</f>
        <v>Permskiy kray</v>
      </c>
      <c r="K118" s="224"/>
      <c r="L118" s="224"/>
      <c r="M118" s="224"/>
      <c r="N118" s="224"/>
      <c r="O118" s="224" t="s">
        <v>508</v>
      </c>
      <c r="P118" s="185"/>
      <c r="Q118" s="225"/>
      <c r="R118" s="182" t="str">
        <f ca="1">IF(ISERROR($V118),"",OFFSET('Smelter Look-up'!$C$4,$V118-4,0)&amp;"")</f>
        <v>Solikamsk Magnesium Works OAO</v>
      </c>
      <c r="S118" s="181" t="str">
        <f t="shared" ca="1" si="9"/>
        <v>RU</v>
      </c>
      <c r="T118" s="181" t="str">
        <f ca="1">IF(B118="","",IF(ISERROR(MATCH($J118,SorP!$B$1:$B$6279,0)),"",INDIRECT("'SorP'!$A$"&amp;MATCH($S118&amp;$J118,SorP!C:C,0))))</f>
        <v>RU-PER</v>
      </c>
      <c r="U118" s="201"/>
      <c r="V118" s="226">
        <f>IF(C118="",NA(),IF(OR(C118="Smelter not listed",C118="Smelter not yet identified"),MATCH($B118&amp;$D118,'Smelter Look-up'!$J:$J,0),MATCH($B118&amp;$C118,'Smelter Look-up'!$J:$J,0)))</f>
        <v>369</v>
      </c>
      <c r="X118" s="227">
        <f t="shared" si="10"/>
        <v>0</v>
      </c>
      <c r="AB118" s="228" t="str">
        <f t="shared" si="11"/>
        <v>TantalumSolikamsk Magnesium Works OAO</v>
      </c>
    </row>
    <row r="119" spans="1:28" s="227" customFormat="1" ht="51">
      <c r="A119" s="181" t="s">
        <v>509</v>
      </c>
      <c r="B119" s="182" t="s">
        <v>138</v>
      </c>
      <c r="C119" s="186" t="s">
        <v>510</v>
      </c>
      <c r="D119" s="230"/>
      <c r="E119" s="182" t="s">
        <v>166</v>
      </c>
      <c r="F119" s="182" t="s">
        <v>509</v>
      </c>
      <c r="G119" s="182" t="s">
        <v>149</v>
      </c>
      <c r="H119" s="183"/>
      <c r="I119" s="184" t="str">
        <f ca="1">IF(ISERROR($V119),"",OFFSET('Smelter Look-up'!$H$4,$V119-4,0))</f>
        <v>Tukak Sadai</v>
      </c>
      <c r="J119" s="184" t="str">
        <f ca="1">IF(ISERROR($V119),"",OFFSET('Smelter Look-up'!$I$4,$V119-4,0))</f>
        <v>Kepulauan Bangka Belitung</v>
      </c>
      <c r="K119" s="224"/>
      <c r="L119" s="224"/>
      <c r="M119" s="224"/>
      <c r="N119" s="224"/>
      <c r="O119" s="224" t="s">
        <v>511</v>
      </c>
      <c r="P119" s="185"/>
      <c r="Q119" s="225"/>
      <c r="R119" s="182" t="str">
        <f ca="1">IF(ISERROR($V119),"",OFFSET('Smelter Look-up'!$C$4,$V119-4,0)&amp;"")</f>
        <v>PT Rajawali Rimba Perkasa</v>
      </c>
      <c r="S119" s="181" t="str">
        <f t="shared" ca="1" si="9"/>
        <v>ID</v>
      </c>
      <c r="T119" s="181" t="str">
        <f ca="1">IF(B119="","",IF(ISERROR(MATCH($J119,SorP!$B$1:$B$6279,0)),"",INDIRECT("'SorP'!$A$"&amp;MATCH($S119&amp;$J119,SorP!C:C,0))))</f>
        <v>ID-BB</v>
      </c>
      <c r="U119" s="201"/>
      <c r="V119" s="226">
        <f>IF(C119="",NA(),IF(OR(C119="Smelter not listed",C119="Smelter not yet identified"),MATCH($B119&amp;$D119,'Smelter Look-up'!$J:$J,0),MATCH($B119&amp;$C119,'Smelter Look-up'!$J:$J,0)))</f>
        <v>506</v>
      </c>
      <c r="X119" s="227">
        <f t="shared" si="10"/>
        <v>0</v>
      </c>
      <c r="AB119" s="228" t="str">
        <f t="shared" si="11"/>
        <v>TinPT Rajawali Rimba Perkasa</v>
      </c>
    </row>
    <row r="120" spans="1:28" s="227" customFormat="1" ht="63.75">
      <c r="A120" s="181" t="s">
        <v>512</v>
      </c>
      <c r="B120" s="182" t="s">
        <v>139</v>
      </c>
      <c r="C120" s="186" t="s">
        <v>513</v>
      </c>
      <c r="D120" s="230"/>
      <c r="E120" s="182" t="s">
        <v>320</v>
      </c>
      <c r="F120" s="182" t="s">
        <v>512</v>
      </c>
      <c r="G120" s="182" t="s">
        <v>149</v>
      </c>
      <c r="H120" s="183"/>
      <c r="I120" s="184" t="str">
        <f ca="1">IF(ISERROR($V120),"",OFFSET('Smelter Look-up'!$H$4,$V120-4,0))</f>
        <v>Fangliao</v>
      </c>
      <c r="J120" s="184" t="str">
        <f ca="1">IF(ISERROR($V120),"",OFFSET('Smelter Look-up'!$I$4,$V120-4,0))</f>
        <v>Pingtung</v>
      </c>
      <c r="K120" s="224"/>
      <c r="L120" s="224"/>
      <c r="M120" s="224"/>
      <c r="N120" s="224"/>
      <c r="O120" s="224" t="s">
        <v>514</v>
      </c>
      <c r="P120" s="185"/>
      <c r="Q120" s="225"/>
      <c r="R120" s="182" t="str">
        <f ca="1">IF(ISERROR($V120),"",OFFSET('Smelter Look-up'!$C$4,$V120-4,0)&amp;"")</f>
        <v>Lianyou Metals Co., Ltd.</v>
      </c>
      <c r="S120" s="181" t="str">
        <f t="shared" ca="1" si="9"/>
        <v>TW</v>
      </c>
      <c r="T120" s="181" t="str">
        <f ca="1">IF(B120="","",IF(ISERROR(MATCH($J120,SorP!$B$1:$B$6279,0)),"",INDIRECT("'SorP'!$A$"&amp;MATCH($S120&amp;$J120,SorP!C:C,0))))</f>
        <v>TW-PIF</v>
      </c>
      <c r="U120" s="201"/>
      <c r="V120" s="226">
        <f>IF(C120="",NA(),IF(OR(C120="Smelter not listed",C120="Smelter not yet identified"),MATCH($B120&amp;$D120,'Smelter Look-up'!$J:$J,0),MATCH($B120&amp;$C120,'Smelter Look-up'!$J:$J,0)))</f>
        <v>613</v>
      </c>
      <c r="X120" s="227">
        <f t="shared" si="10"/>
        <v>0</v>
      </c>
      <c r="AB120" s="228" t="str">
        <f t="shared" si="11"/>
        <v>TungstenLianyou Metals Co., Ltd.</v>
      </c>
    </row>
    <row r="121" spans="1:28" s="227" customFormat="1" ht="76.5">
      <c r="A121" s="181" t="s">
        <v>515</v>
      </c>
      <c r="B121" s="182" t="s">
        <v>139</v>
      </c>
      <c r="C121" s="186" t="s">
        <v>516</v>
      </c>
      <c r="D121" s="230"/>
      <c r="E121" s="182" t="s">
        <v>160</v>
      </c>
      <c r="F121" s="182" t="s">
        <v>515</v>
      </c>
      <c r="G121" s="182" t="s">
        <v>149</v>
      </c>
      <c r="H121" s="183"/>
      <c r="I121" s="184" t="str">
        <f ca="1">IF(ISERROR($V121),"",OFFSET('Smelter Look-up'!$H$4,$V121-4,0))</f>
        <v>Shenzhen</v>
      </c>
      <c r="J121" s="184" t="str">
        <f ca="1">IF(ISERROR($V121),"",OFFSET('Smelter Look-up'!$I$4,$V121-4,0))</f>
        <v>Guangdong Sheng</v>
      </c>
      <c r="K121" s="224"/>
      <c r="L121" s="224"/>
      <c r="M121" s="224"/>
      <c r="N121" s="224"/>
      <c r="O121" s="224" t="s">
        <v>161</v>
      </c>
      <c r="P121" s="185"/>
      <c r="Q121" s="225"/>
      <c r="R121" s="182" t="str">
        <f ca="1">IF(ISERROR($V121),"",OFFSET('Smelter Look-up'!$C$4,$V121-4,0)&amp;"")</f>
        <v>Hubei Green Tungsten Co., Ltd.</v>
      </c>
      <c r="S121" s="181" t="str">
        <f t="shared" ca="1" si="9"/>
        <v>CN</v>
      </c>
      <c r="T121" s="181" t="str">
        <f ca="1">IF(B121="","",IF(ISERROR(MATCH($J121,SorP!$B$1:$B$6279,0)),"",INDIRECT("'SorP'!$A$"&amp;MATCH($S121&amp;$J121,SorP!C:C,0))))</f>
        <v>CN-GD</v>
      </c>
      <c r="U121" s="201"/>
      <c r="V121" s="226">
        <f>IF(C121="",NA(),IF(OR(C121="Smelter not listed",C121="Smelter not yet identified"),MATCH($B121&amp;$D121,'Smelter Look-up'!$J:$J,0),MATCH($B121&amp;$C121,'Smelter Look-up'!$J:$J,0)))</f>
        <v>592</v>
      </c>
      <c r="X121" s="227">
        <f t="shared" si="10"/>
        <v>0</v>
      </c>
      <c r="AB121" s="228" t="str">
        <f t="shared" si="11"/>
        <v>TungstenHubei Green Tungsten Co., Ltd.</v>
      </c>
    </row>
    <row r="122" spans="1:28" s="227" customFormat="1" ht="140.25">
      <c r="A122" s="181" t="s">
        <v>517</v>
      </c>
      <c r="B122" s="182" t="s">
        <v>139</v>
      </c>
      <c r="C122" s="186" t="s">
        <v>518</v>
      </c>
      <c r="D122" s="230"/>
      <c r="E122" s="182" t="s">
        <v>225</v>
      </c>
      <c r="F122" s="182" t="s">
        <v>517</v>
      </c>
      <c r="G122" s="182" t="s">
        <v>149</v>
      </c>
      <c r="H122" s="183"/>
      <c r="I122" s="184" t="str">
        <f ca="1">IF(ISERROR($V122),"",OFFSET('Smelter Look-up'!$H$4,$V122-4,0))</f>
        <v>Sao Paulo</v>
      </c>
      <c r="J122" s="184" t="str">
        <f ca="1">IF(ISERROR($V122),"",OFFSET('Smelter Look-up'!$I$4,$V122-4,0))</f>
        <v>São Paulo</v>
      </c>
      <c r="K122" s="224"/>
      <c r="L122" s="224"/>
      <c r="M122" s="224"/>
      <c r="N122" s="224"/>
      <c r="O122" s="224" t="s">
        <v>519</v>
      </c>
      <c r="P122" s="185"/>
      <c r="Q122" s="225"/>
      <c r="R122" s="182" t="str">
        <f ca="1">IF(ISERROR($V122),"",OFFSET('Smelter Look-up'!$C$4,$V122-4,0)&amp;"")</f>
        <v>Albasteel Industria e Comercio de Ligas Para Fundicao Ltd.</v>
      </c>
      <c r="S122" s="181" t="str">
        <f t="shared" ca="1" si="9"/>
        <v>BR</v>
      </c>
      <c r="T122" s="181" t="str">
        <f ca="1">IF(B122="","",IF(ISERROR(MATCH($J122,SorP!$B$1:$B$6279,0)),"",INDIRECT("'SorP'!$A$"&amp;MATCH($S122&amp;$J122,SorP!C:C,0))))</f>
        <v>BR-SP</v>
      </c>
      <c r="U122" s="201"/>
      <c r="V122" s="226">
        <f>IF(C122="",NA(),IF(OR(C122="Smelter not listed",C122="Smelter not yet identified"),MATCH($B122&amp;$D122,'Smelter Look-up'!$J:$J,0),MATCH($B122&amp;$C122,'Smelter Look-up'!$J:$J,0)))</f>
        <v>560</v>
      </c>
      <c r="X122" s="227">
        <f t="shared" si="10"/>
        <v>0</v>
      </c>
      <c r="AB122" s="228" t="str">
        <f t="shared" si="11"/>
        <v>TungstenAlbasteel Industria e Comercio de Ligas Para Fundicao Ltd.</v>
      </c>
    </row>
    <row r="123" spans="1:28" s="227" customFormat="1" ht="76.5">
      <c r="A123" s="181" t="s">
        <v>520</v>
      </c>
      <c r="B123" s="182" t="s">
        <v>140</v>
      </c>
      <c r="C123" s="186" t="s">
        <v>521</v>
      </c>
      <c r="D123" s="230"/>
      <c r="E123" s="182" t="s">
        <v>488</v>
      </c>
      <c r="F123" s="182" t="s">
        <v>520</v>
      </c>
      <c r="G123" s="182" t="s">
        <v>149</v>
      </c>
      <c r="H123" s="183"/>
      <c r="I123" s="184" t="str">
        <f ca="1">IF(ISERROR($V123),"",OFFSET('Smelter Look-up'!$H$4,$V123-4,0))</f>
        <v>Mumbai</v>
      </c>
      <c r="J123" s="184" t="str">
        <f ca="1">IF(ISERROR($V123),"",OFFSET('Smelter Look-up'!$I$4,$V123-4,0))</f>
        <v>Mahārāshtra</v>
      </c>
      <c r="K123" s="224"/>
      <c r="L123" s="224"/>
      <c r="M123" s="224"/>
      <c r="N123" s="224"/>
      <c r="O123" s="224" t="s">
        <v>522</v>
      </c>
      <c r="P123" s="185"/>
      <c r="Q123" s="225"/>
      <c r="R123" s="182" t="str">
        <f ca="1">IF(ISERROR($V123),"",OFFSET('Smelter Look-up'!$C$4,$V123-4,0)&amp;"")</f>
        <v>Augmont Enterprises Private Limited</v>
      </c>
      <c r="S123" s="181" t="str">
        <f t="shared" ca="1" si="9"/>
        <v>IN</v>
      </c>
      <c r="T123" s="181" t="str">
        <f ca="1">IF(B123="","",IF(ISERROR(MATCH($J123,SorP!$B$1:$B$6279,0)),"",INDIRECT("'SorP'!$A$"&amp;MATCH($S123&amp;$J123,SorP!C:C,0))))</f>
        <v>IN-MH</v>
      </c>
      <c r="U123" s="201"/>
      <c r="V123" s="226">
        <f>IF(C123="",NA(),IF(OR(C123="Smelter not listed",C123="Smelter not yet identified"),MATCH($B123&amp;$D123,'Smelter Look-up'!$J:$J,0),MATCH($B123&amp;$C123,'Smelter Look-up'!$J:$J,0)))</f>
        <v>36</v>
      </c>
      <c r="X123" s="227">
        <f t="shared" si="10"/>
        <v>0</v>
      </c>
      <c r="AB123" s="228" t="str">
        <f t="shared" si="11"/>
        <v>GoldAugmont Enterprises Private Limited</v>
      </c>
    </row>
    <row r="124" spans="1:28" s="227" customFormat="1" ht="63.75">
      <c r="A124" s="181" t="s">
        <v>523</v>
      </c>
      <c r="B124" s="182" t="s">
        <v>140</v>
      </c>
      <c r="C124" s="186" t="s">
        <v>524</v>
      </c>
      <c r="D124" s="230"/>
      <c r="E124" s="182" t="s">
        <v>488</v>
      </c>
      <c r="F124" s="182" t="s">
        <v>523</v>
      </c>
      <c r="G124" s="182" t="s">
        <v>149</v>
      </c>
      <c r="H124" s="183"/>
      <c r="I124" s="184" t="str">
        <f ca="1">IF(ISERROR($V124),"",OFFSET('Smelter Look-up'!$H$4,$V124-4,0))</f>
        <v>Haridwar</v>
      </c>
      <c r="J124" s="184" t="str">
        <f ca="1">IF(ISERROR($V124),"",OFFSET('Smelter Look-up'!$I$4,$V124-4,0))</f>
        <v>Uttarākhand</v>
      </c>
      <c r="K124" s="224"/>
      <c r="L124" s="224"/>
      <c r="M124" s="224"/>
      <c r="N124" s="224"/>
      <c r="O124" s="224" t="s">
        <v>525</v>
      </c>
      <c r="P124" s="185"/>
      <c r="Q124" s="225"/>
      <c r="R124" s="182" t="str">
        <f ca="1">IF(ISERROR($V124),"",OFFSET('Smelter Look-up'!$C$4,$V124-4,0)&amp;"")</f>
        <v>Kundan Care Products Ltd.</v>
      </c>
      <c r="S124" s="181" t="str">
        <f t="shared" ca="1" si="9"/>
        <v>IN</v>
      </c>
      <c r="T124" s="181" t="str">
        <f ca="1">IF(B124="","",IF(ISERROR(MATCH($J124,SorP!$B$1:$B$6279,0)),"",INDIRECT("'SorP'!$A$"&amp;MATCH($S124&amp;$J124,SorP!C:C,0))))</f>
        <v>IN-UT</v>
      </c>
      <c r="U124" s="201"/>
      <c r="V124" s="226">
        <f>IF(C124="",NA(),IF(OR(C124="Smelter not listed",C124="Smelter not yet identified"),MATCH($B124&amp;$D124,'Smelter Look-up'!$J:$J,0),MATCH($B124&amp;$C124,'Smelter Look-up'!$J:$J,0)))</f>
        <v>147</v>
      </c>
      <c r="X124" s="227">
        <f t="shared" si="10"/>
        <v>0</v>
      </c>
      <c r="AB124" s="228" t="str">
        <f t="shared" si="11"/>
        <v>GoldKundan Care Products Ltd.</v>
      </c>
    </row>
    <row r="125" spans="1:28" s="227" customFormat="1" ht="89.25">
      <c r="A125" s="181" t="s">
        <v>526</v>
      </c>
      <c r="B125" s="182" t="s">
        <v>140</v>
      </c>
      <c r="C125" s="186" t="s">
        <v>527</v>
      </c>
      <c r="D125" s="230"/>
      <c r="E125" s="182" t="s">
        <v>173</v>
      </c>
      <c r="F125" s="182" t="s">
        <v>526</v>
      </c>
      <c r="G125" s="182" t="s">
        <v>149</v>
      </c>
      <c r="H125" s="183"/>
      <c r="I125" s="184" t="str">
        <f ca="1">IF(ISERROR($V125),"",OFFSET('Smelter Look-up'!$H$4,$V125-4,0))</f>
        <v>Hiratsuka</v>
      </c>
      <c r="J125" s="184" t="str">
        <f ca="1">IF(ISERROR($V125),"",OFFSET('Smelter Look-up'!$I$4,$V125-4,0))</f>
        <v>Kanagawa</v>
      </c>
      <c r="K125" s="224"/>
      <c r="L125" s="224"/>
      <c r="M125" s="224"/>
      <c r="N125" s="224"/>
      <c r="O125" s="224" t="s">
        <v>528</v>
      </c>
      <c r="P125" s="185"/>
      <c r="Q125" s="225"/>
      <c r="R125" s="182" t="str">
        <f ca="1">IF(ISERROR($V125),"",OFFSET('Smelter Look-up'!$C$4,$V125-4,0)&amp;"")</f>
        <v>Tanaka Kikinzoku Kogyo K.K.</v>
      </c>
      <c r="S125" s="181" t="str">
        <f t="shared" ca="1" si="9"/>
        <v>JP</v>
      </c>
      <c r="T125" s="181" t="str">
        <f ca="1">IF(B125="","",IF(ISERROR(MATCH($J125,SorP!$B$1:$B$6279,0)),"",INDIRECT("'SorP'!$A$"&amp;MATCH($S125&amp;$J125,SorP!C:C,0))))</f>
        <v>JP-14</v>
      </c>
      <c r="U125" s="201"/>
      <c r="V125" s="226">
        <f>IF(C125="",NA(),IF(OR(C125="Smelter not listed",C125="Smelter not yet identified"),MATCH($B125&amp;$D125,'Smelter Look-up'!$J:$J,0),MATCH($B125&amp;$C125,'Smelter Look-up'!$J:$J,0)))</f>
        <v>278</v>
      </c>
      <c r="X125" s="227">
        <f t="shared" si="10"/>
        <v>0</v>
      </c>
      <c r="AB125" s="228" t="str">
        <f t="shared" si="11"/>
        <v>GoldTanaka Kikinzoku Kogyo K.K.</v>
      </c>
    </row>
    <row r="126" spans="1:28" s="227" customFormat="1" ht="114.75">
      <c r="A126" s="181" t="s">
        <v>529</v>
      </c>
      <c r="B126" s="182" t="s">
        <v>137</v>
      </c>
      <c r="C126" s="186" t="s">
        <v>530</v>
      </c>
      <c r="D126" s="230"/>
      <c r="E126" s="182" t="s">
        <v>148</v>
      </c>
      <c r="F126" s="182" t="s">
        <v>529</v>
      </c>
      <c r="G126" s="182" t="s">
        <v>149</v>
      </c>
      <c r="H126" s="183"/>
      <c r="I126" s="184" t="str">
        <f ca="1">IF(ISERROR($V126),"",OFFSET('Smelter Look-up'!$H$4,$V126-4,0))</f>
        <v>Croydon</v>
      </c>
      <c r="J126" s="184" t="str">
        <f ca="1">IF(ISERROR($V126),"",OFFSET('Smelter Look-up'!$I$4,$V126-4,0))</f>
        <v>Pennsylvania</v>
      </c>
      <c r="K126" s="224"/>
      <c r="L126" s="224"/>
      <c r="M126" s="224"/>
      <c r="N126" s="224"/>
      <c r="O126" s="224" t="s">
        <v>531</v>
      </c>
      <c r="P126" s="185"/>
      <c r="Q126" s="225"/>
      <c r="R126" s="182" t="str">
        <f ca="1">IF(ISERROR($V126),"",OFFSET('Smelter Look-up'!$C$4,$V126-4,0)&amp;"")</f>
        <v>Telex Metals</v>
      </c>
      <c r="S126" s="181" t="str">
        <f t="shared" ca="1" si="9"/>
        <v>US</v>
      </c>
      <c r="T126" s="181" t="str">
        <f ca="1">IF(B126="","",IF(ISERROR(MATCH($J126,SorP!$B$1:$B$6279,0)),"",INDIRECT("'SorP'!$A$"&amp;MATCH($S126&amp;$J126,SorP!C:C,0))))</f>
        <v>US-PA</v>
      </c>
      <c r="U126" s="201"/>
      <c r="V126" s="226">
        <f>IF(C126="",NA(),IF(OR(C126="Smelter not listed",C126="Smelter not yet identified"),MATCH($B126&amp;$D126,'Smelter Look-up'!$J:$J,0),MATCH($B126&amp;$C126,'Smelter Look-up'!$J:$J,0)))</f>
        <v>377</v>
      </c>
      <c r="X126" s="227">
        <f t="shared" si="10"/>
        <v>0</v>
      </c>
      <c r="AB126" s="228" t="str">
        <f t="shared" si="11"/>
        <v>TantalumTelex Metals</v>
      </c>
    </row>
    <row r="127" spans="1:28" s="227" customFormat="1" ht="89.25">
      <c r="A127" s="181" t="s">
        <v>532</v>
      </c>
      <c r="B127" s="182" t="s">
        <v>140</v>
      </c>
      <c r="C127" s="186" t="s">
        <v>533</v>
      </c>
      <c r="D127" s="230"/>
      <c r="E127" s="182" t="s">
        <v>160</v>
      </c>
      <c r="F127" s="182" t="s">
        <v>532</v>
      </c>
      <c r="G127" s="182" t="s">
        <v>149</v>
      </c>
      <c r="H127" s="183"/>
      <c r="I127" s="184" t="str">
        <f ca="1">IF(ISERROR($V127),"",OFFSET('Smelter Look-up'!$H$4,$V127-4,0))</f>
        <v>Chengdu</v>
      </c>
      <c r="J127" s="184" t="str">
        <f ca="1">IF(ISERROR($V127),"",OFFSET('Smelter Look-up'!$I$4,$V127-4,0))</f>
        <v>Sichuan Sheng</v>
      </c>
      <c r="K127" s="224"/>
      <c r="L127" s="224"/>
      <c r="M127" s="224"/>
      <c r="N127" s="224"/>
      <c r="O127" s="224" t="s">
        <v>534</v>
      </c>
      <c r="P127" s="185"/>
      <c r="Q127" s="225"/>
      <c r="R127" s="182" t="str">
        <f ca="1">IF(ISERROR($V127),"",OFFSET('Smelter Look-up'!$C$4,$V127-4,0)&amp;"")</f>
        <v>Great Wall Precious Metals Co., Ltd. of CBPM</v>
      </c>
      <c r="S127" s="181" t="str">
        <f t="shared" ca="1" si="9"/>
        <v>CN</v>
      </c>
      <c r="T127" s="181" t="str">
        <f ca="1">IF(B127="","",IF(ISERROR(MATCH($J127,SorP!$B$1:$B$6279,0)),"",INDIRECT("'SorP'!$A$"&amp;MATCH($S127&amp;$J127,SorP!C:C,0))))</f>
        <v>CN-SC</v>
      </c>
      <c r="U127" s="201"/>
      <c r="V127" s="226">
        <f>IF(C127="",NA(),IF(OR(C127="Smelter not listed",C127="Smelter not yet identified"),MATCH($B127&amp;$D127,'Smelter Look-up'!$J:$J,0),MATCH($B127&amp;$C127,'Smelter Look-up'!$J:$J,0)))</f>
        <v>94</v>
      </c>
      <c r="X127" s="227">
        <f t="shared" si="10"/>
        <v>0</v>
      </c>
      <c r="AB127" s="228" t="str">
        <f t="shared" si="11"/>
        <v>GoldGreat Wall Precious Metals Co., Ltd. of CBPM</v>
      </c>
    </row>
    <row r="128" spans="1:28" s="227" customFormat="1" ht="102">
      <c r="A128" s="181" t="s">
        <v>535</v>
      </c>
      <c r="B128" s="182" t="s">
        <v>140</v>
      </c>
      <c r="C128" s="186" t="s">
        <v>536</v>
      </c>
      <c r="D128" s="230"/>
      <c r="E128" s="182" t="s">
        <v>160</v>
      </c>
      <c r="F128" s="182" t="s">
        <v>535</v>
      </c>
      <c r="G128" s="182" t="s">
        <v>149</v>
      </c>
      <c r="H128" s="183"/>
      <c r="I128" s="184" t="str">
        <f ca="1">IF(ISERROR($V128),"",OFFSET('Smelter Look-up'!$H$4,$V128-4,0))</f>
        <v>Laizhou</v>
      </c>
      <c r="J128" s="184" t="str">
        <f ca="1">IF(ISERROR($V128),"",OFFSET('Smelter Look-up'!$I$4,$V128-4,0))</f>
        <v>Shandong Sheng</v>
      </c>
      <c r="K128" s="224"/>
      <c r="L128" s="224"/>
      <c r="M128" s="224"/>
      <c r="N128" s="224"/>
      <c r="O128" s="224" t="s">
        <v>537</v>
      </c>
      <c r="P128" s="185"/>
      <c r="Q128" s="225"/>
      <c r="R128" s="182" t="str">
        <f ca="1">IF(ISERROR($V128),"",OFFSET('Smelter Look-up'!$C$4,$V128-4,0)&amp;"")</f>
        <v>Shandong Gold Smelting Co., Ltd.</v>
      </c>
      <c r="S128" s="181" t="str">
        <f t="shared" ca="1" si="9"/>
        <v>CN</v>
      </c>
      <c r="T128" s="181" t="str">
        <f ca="1">IF(B128="","",IF(ISERROR(MATCH($J128,SorP!$B$1:$B$6279,0)),"",INDIRECT("'SorP'!$A$"&amp;MATCH($S128&amp;$J128,SorP!C:C,0))))</f>
        <v>CN-SD</v>
      </c>
      <c r="U128" s="201"/>
      <c r="V128" s="226">
        <f>IF(C128="",NA(),IF(OR(C128="Smelter not listed",C128="Smelter not yet identified"),MATCH($B128&amp;$D128,'Smelter Look-up'!$J:$J,0),MATCH($B128&amp;$C128,'Smelter Look-up'!$J:$J,0)))</f>
        <v>239</v>
      </c>
      <c r="X128" s="227">
        <f t="shared" si="10"/>
        <v>0</v>
      </c>
      <c r="AB128" s="228" t="str">
        <f t="shared" si="11"/>
        <v>GoldShandong Gold Smelting Co., Ltd.</v>
      </c>
    </row>
    <row r="129" spans="1:28" s="227" customFormat="1" ht="102">
      <c r="A129" s="181" t="s">
        <v>538</v>
      </c>
      <c r="B129" s="182" t="s">
        <v>140</v>
      </c>
      <c r="C129" s="186" t="s">
        <v>539</v>
      </c>
      <c r="D129" s="230"/>
      <c r="E129" s="182" t="s">
        <v>479</v>
      </c>
      <c r="F129" s="182" t="s">
        <v>538</v>
      </c>
      <c r="G129" s="182" t="s">
        <v>149</v>
      </c>
      <c r="H129" s="183"/>
      <c r="I129" s="184" t="str">
        <f ca="1">IF(ISERROR($V129),"",OFFSET('Smelter Look-up'!$H$4,$V129-4,0))</f>
        <v>Hoboken</v>
      </c>
      <c r="J129" s="184" t="str">
        <f ca="1">IF(ISERROR($V129),"",OFFSET('Smelter Look-up'!$I$4,$V129-4,0))</f>
        <v>Antwerpen</v>
      </c>
      <c r="K129" s="224"/>
      <c r="L129" s="224"/>
      <c r="M129" s="224"/>
      <c r="N129" s="224"/>
      <c r="O129" s="224" t="s">
        <v>540</v>
      </c>
      <c r="P129" s="185"/>
      <c r="Q129" s="225"/>
      <c r="R129" s="182" t="str">
        <f ca="1">IF(ISERROR($V129),"",OFFSET('Smelter Look-up'!$C$4,$V129-4,0)&amp;"")</f>
        <v>Umicore S.A. Business Unit Precious Metals Refining</v>
      </c>
      <c r="S129" s="181" t="str">
        <f t="shared" ca="1" si="9"/>
        <v>BE</v>
      </c>
      <c r="T129" s="181" t="str">
        <f ca="1">IF(B129="","",IF(ISERROR(MATCH($J129,SorP!$B$1:$B$6279,0)),"",INDIRECT("'SorP'!$A$"&amp;MATCH($S129&amp;$J129,SorP!C:C,0))))</f>
        <v>BE-VAN</v>
      </c>
      <c r="U129" s="201"/>
      <c r="V129" s="226">
        <f>IF(C129="",NA(),IF(OR(C129="Smelter not listed",C129="Smelter not yet identified"),MATCH($B129&amp;$D129,'Smelter Look-up'!$J:$J,0),MATCH($B129&amp;$C129,'Smelter Look-up'!$J:$J,0)))</f>
        <v>293</v>
      </c>
      <c r="X129" s="227">
        <f t="shared" si="10"/>
        <v>0</v>
      </c>
      <c r="AB129" s="228" t="str">
        <f t="shared" si="11"/>
        <v>GoldUmicore S.A. Business Unit Precious Metals Refining</v>
      </c>
    </row>
    <row r="130" spans="1:28" s="227" customFormat="1" ht="76.5">
      <c r="A130" s="181" t="s">
        <v>541</v>
      </c>
      <c r="B130" s="182" t="s">
        <v>138</v>
      </c>
      <c r="C130" s="186" t="s">
        <v>542</v>
      </c>
      <c r="D130" s="230"/>
      <c r="E130" s="182" t="s">
        <v>427</v>
      </c>
      <c r="F130" s="182" t="s">
        <v>541</v>
      </c>
      <c r="G130" s="182" t="s">
        <v>149</v>
      </c>
      <c r="H130" s="183"/>
      <c r="I130" s="184" t="str">
        <f ca="1">IF(ISERROR($V130),"",OFFSET('Smelter Look-up'!$H$4,$V130-4,0))</f>
        <v>Hanoi</v>
      </c>
      <c r="J130" s="184" t="str">
        <f ca="1">IF(ISERROR($V130),"",OFFSET('Smelter Look-up'!$I$4,$V130-4,0))</f>
        <v>Ha Noi</v>
      </c>
      <c r="K130" s="224"/>
      <c r="L130" s="224"/>
      <c r="M130" s="224"/>
      <c r="N130" s="224"/>
      <c r="O130" s="224" t="s">
        <v>543</v>
      </c>
      <c r="P130" s="185"/>
      <c r="Q130" s="225"/>
      <c r="R130" s="182" t="str">
        <f ca="1">IF(ISERROR($V130),"",OFFSET('Smelter Look-up'!$C$4,$V130-4,0)&amp;"")</f>
        <v>VQB Mineral and Trading Group JSC</v>
      </c>
      <c r="S130" s="181" t="str">
        <f t="shared" ca="1" si="9"/>
        <v>VN</v>
      </c>
      <c r="T130" s="181" t="str">
        <f ca="1">IF(B130="","",IF(ISERROR(MATCH($J130,SorP!$B$1:$B$6279,0)),"",INDIRECT("'SorP'!$A$"&amp;MATCH($S130&amp;$J130,SorP!C:C,0))))</f>
        <v>VN-HN</v>
      </c>
      <c r="U130" s="201"/>
      <c r="V130" s="226">
        <f>IF(C130="",NA(),IF(OR(C130="Smelter not listed",C130="Smelter not yet identified"),MATCH($B130&amp;$D130,'Smelter Look-up'!$J:$J,0),MATCH($B130&amp;$C130,'Smelter Look-up'!$J:$J,0)))</f>
        <v>534</v>
      </c>
      <c r="X130" s="227">
        <f t="shared" si="10"/>
        <v>0</v>
      </c>
      <c r="AB130" s="228" t="str">
        <f t="shared" si="11"/>
        <v>TinVQB Mineral and Trading Group JSC</v>
      </c>
    </row>
    <row r="131" spans="1:28" s="227" customFormat="1" ht="89.25">
      <c r="A131" s="181" t="s">
        <v>544</v>
      </c>
      <c r="B131" s="182" t="s">
        <v>140</v>
      </c>
      <c r="C131" s="186" t="s">
        <v>545</v>
      </c>
      <c r="D131" s="230"/>
      <c r="E131" s="182" t="s">
        <v>173</v>
      </c>
      <c r="F131" s="182" t="s">
        <v>544</v>
      </c>
      <c r="G131" s="182" t="s">
        <v>149</v>
      </c>
      <c r="H131" s="183"/>
      <c r="I131" s="184" t="str">
        <f ca="1">IF(ISERROR($V131),"",OFFSET('Smelter Look-up'!$H$4,$V131-4,0))</f>
        <v>Sagamihara</v>
      </c>
      <c r="J131" s="184" t="str">
        <f ca="1">IF(ISERROR($V131),"",OFFSET('Smelter Look-up'!$I$4,$V131-4,0))</f>
        <v>Kanagawa</v>
      </c>
      <c r="K131" s="224"/>
      <c r="L131" s="224"/>
      <c r="M131" s="224"/>
      <c r="N131" s="224"/>
      <c r="O131" s="224" t="s">
        <v>546</v>
      </c>
      <c r="P131" s="185"/>
      <c r="Q131" s="225"/>
      <c r="R131" s="182" t="str">
        <f ca="1">IF(ISERROR($V131),"",OFFSET('Smelter Look-up'!$C$4,$V131-4,0)&amp;"")</f>
        <v>Yokohama Metal Co., Ltd.</v>
      </c>
      <c r="S131" s="181" t="str">
        <f t="shared" ca="1" si="9"/>
        <v>JP</v>
      </c>
      <c r="T131" s="181" t="str">
        <f ca="1">IF(B131="","",IF(ISERROR(MATCH($J131,SorP!$B$1:$B$6279,0)),"",INDIRECT("'SorP'!$A$"&amp;MATCH($S131&amp;$J131,SorP!C:C,0))))</f>
        <v>JP-14</v>
      </c>
      <c r="U131" s="201"/>
      <c r="V131" s="226">
        <f>IF(C131="",NA(),IF(OR(C131="Smelter not listed",C131="Smelter not yet identified"),MATCH($B131&amp;$D131,'Smelter Look-up'!$J:$J,0),MATCH($B131&amp;$C131,'Smelter Look-up'!$J:$J,0)))</f>
        <v>306</v>
      </c>
      <c r="X131" s="227">
        <f t="shared" si="10"/>
        <v>0</v>
      </c>
      <c r="AB131" s="228" t="str">
        <f t="shared" si="11"/>
        <v>GoldYokohama Metal Co., Ltd.</v>
      </c>
    </row>
    <row r="132" spans="1:28" s="227" customFormat="1" ht="102">
      <c r="A132" s="181" t="s">
        <v>547</v>
      </c>
      <c r="B132" s="182" t="s">
        <v>138</v>
      </c>
      <c r="C132" s="186" t="s">
        <v>548</v>
      </c>
      <c r="D132" s="230"/>
      <c r="E132" s="182" t="s">
        <v>160</v>
      </c>
      <c r="F132" s="182" t="s">
        <v>547</v>
      </c>
      <c r="G132" s="182" t="s">
        <v>149</v>
      </c>
      <c r="H132" s="183"/>
      <c r="I132" s="184" t="str">
        <f ca="1">IF(ISERROR($V132),"",OFFSET('Smelter Look-up'!$H$4,$V132-4,0))</f>
        <v>Gejiu</v>
      </c>
      <c r="J132" s="184" t="str">
        <f ca="1">IF(ISERROR($V132),"",OFFSET('Smelter Look-up'!$I$4,$V132-4,0))</f>
        <v>Yunnan Sheng</v>
      </c>
      <c r="K132" s="224"/>
      <c r="L132" s="224"/>
      <c r="M132" s="224"/>
      <c r="N132" s="224"/>
      <c r="O132" s="224" t="s">
        <v>432</v>
      </c>
      <c r="P132" s="185"/>
      <c r="Q132" s="225"/>
      <c r="R132" s="182" t="str">
        <f ca="1">IF(ISERROR($V132),"",OFFSET('Smelter Look-up'!$C$4,$V132-4,0)&amp;"")</f>
        <v>Yunnan Chengfeng Non-ferrous Metals Co., Ltd.</v>
      </c>
      <c r="S132" s="181" t="str">
        <f t="shared" ca="1" si="9"/>
        <v>CN</v>
      </c>
      <c r="T132" s="181" t="str">
        <f ca="1">IF(B132="","",IF(ISERROR(MATCH($J132,SorP!$B$1:$B$6279,0)),"",INDIRECT("'SorP'!$A$"&amp;MATCH($S132&amp;$J132,SorP!C:C,0))))</f>
        <v>CN-YN</v>
      </c>
      <c r="U132" s="201"/>
      <c r="V132" s="226">
        <f>IF(C132="",NA(),IF(OR(C132="Smelter not listed",C132="Smelter not yet identified"),MATCH($B132&amp;$D132,'Smelter Look-up'!$J:$J,0),MATCH($B132&amp;$C132,'Smelter Look-up'!$J:$J,0)))</f>
        <v>543</v>
      </c>
      <c r="X132" s="227">
        <f t="shared" si="10"/>
        <v>0</v>
      </c>
      <c r="AB132" s="228" t="str">
        <f t="shared" si="11"/>
        <v>TinYunnan Chengfeng Non-ferrous Metals Co., Ltd.</v>
      </c>
    </row>
    <row r="133" spans="1:28" s="227" customFormat="1" ht="63.75">
      <c r="A133" s="181" t="s">
        <v>549</v>
      </c>
      <c r="B133" s="182" t="s">
        <v>140</v>
      </c>
      <c r="C133" s="186" t="s">
        <v>550</v>
      </c>
      <c r="D133" s="230"/>
      <c r="E133" s="182" t="s">
        <v>160</v>
      </c>
      <c r="F133" s="182" t="s">
        <v>549</v>
      </c>
      <c r="G133" s="182" t="s">
        <v>149</v>
      </c>
      <c r="H133" s="183"/>
      <c r="I133" s="184" t="str">
        <f ca="1">IF(ISERROR($V133),"",OFFSET('Smelter Look-up'!$H$4,$V133-4,0))</f>
        <v>Guangzhou</v>
      </c>
      <c r="J133" s="184" t="str">
        <f ca="1">IF(ISERROR($V133),"",OFFSET('Smelter Look-up'!$I$4,$V133-4,0))</f>
        <v>Guangdong Sheng</v>
      </c>
      <c r="K133" s="224"/>
      <c r="L133" s="224"/>
      <c r="M133" s="224"/>
      <c r="N133" s="224"/>
      <c r="O133" s="224" t="s">
        <v>551</v>
      </c>
      <c r="P133" s="185"/>
      <c r="Q133" s="225"/>
      <c r="R133" s="182" t="str">
        <f ca="1">IF(ISERROR($V133),"",OFFSET('Smelter Look-up'!$C$4,$V133-4,0)&amp;"")</f>
        <v>Guangdong Jinding Gold Limited</v>
      </c>
      <c r="S133" s="181" t="str">
        <f ca="1">IF(B133="","",IF(ISERROR(MATCH($E133,CL,0)),"Unknown",INDIRECT("'C'!$A$"&amp;MATCH($E133,CL,0)+1)))</f>
        <v>CN</v>
      </c>
      <c r="T133" s="181" t="str">
        <f ca="1">IF(B133="","",IF(ISERROR(MATCH($J133,SorP!$B$1:$B$6279,0)),"",INDIRECT("'SorP'!$A$"&amp;MATCH($S133&amp;$J133,SorP!C:C,0))))</f>
        <v>CN-GD</v>
      </c>
      <c r="U133" s="201"/>
      <c r="V133" s="226">
        <f>IF(C133="",NA(),IF(OR(C133="Smelter not listed",C133="Smelter not yet identified"),MATCH($B133&amp;$D133,'Smelter Look-up'!$J:$J,0),MATCH($B133&amp;$C133,'Smelter Look-up'!$J:$J,0)))</f>
        <v>96</v>
      </c>
      <c r="X133" s="227">
        <f>IF(AND(C133="Smelter not listed",OR(LEN(D133)=0,LEN(E133)=0)),1,0)</f>
        <v>0</v>
      </c>
      <c r="AB133" s="228" t="str">
        <f>B133&amp;C133</f>
        <v>GoldGuangdong Jinding Gold Limited</v>
      </c>
    </row>
    <row r="134" spans="1:28" s="227" customFormat="1" ht="127.5">
      <c r="A134" s="181" t="s">
        <v>552</v>
      </c>
      <c r="B134" s="182" t="s">
        <v>139</v>
      </c>
      <c r="C134" s="186" t="s">
        <v>553</v>
      </c>
      <c r="D134" s="230"/>
      <c r="E134" s="182" t="s">
        <v>160</v>
      </c>
      <c r="F134" s="182" t="s">
        <v>552</v>
      </c>
      <c r="G134" s="182" t="s">
        <v>149</v>
      </c>
      <c r="H134" s="183"/>
      <c r="I134" s="184" t="str">
        <f ca="1">IF(ISERROR($V134),"",OFFSET('Smelter Look-up'!$H$4,$V134-4,0))</f>
        <v>Gao'an</v>
      </c>
      <c r="J134" s="184" t="str">
        <f ca="1">IF(ISERROR($V134),"",OFFSET('Smelter Look-up'!$I$4,$V134-4,0))</f>
        <v>Jiangxi Sheng</v>
      </c>
      <c r="K134" s="224"/>
      <c r="L134" s="224"/>
      <c r="M134" s="224"/>
      <c r="N134" s="224"/>
      <c r="O134" s="224" t="s">
        <v>554</v>
      </c>
      <c r="P134" s="185"/>
      <c r="Q134" s="225"/>
      <c r="R134" s="182" t="str">
        <f ca="1">IF(ISERROR($V134),"",OFFSET('Smelter Look-up'!$C$4,$V134-4,0)&amp;"")</f>
        <v>Jiangxi Minmetals Gao'an Non-ferrous Metals Co., Ltd.</v>
      </c>
      <c r="S134" s="181" t="str">
        <f t="shared" ref="S134:S165" ca="1" si="12">IF(B134="","",IF(ISERROR(MATCH($E134,CL,0)),"Unknown",INDIRECT("'C'!$A$"&amp;MATCH($E134,CL,0)+1)))</f>
        <v>CN</v>
      </c>
      <c r="T134" s="181" t="str">
        <f ca="1">IF(B134="","",IF(ISERROR(MATCH($J134,SorP!$B$1:$B$6279,0)),"",INDIRECT("'SorP'!$A$"&amp;MATCH($S134&amp;$J134,SorP!C:C,0))))</f>
        <v>CN-JX</v>
      </c>
      <c r="U134" s="201"/>
      <c r="V134" s="226">
        <f>IF(C134="",NA(),IF(OR(C134="Smelter not listed",C134="Smelter not yet identified"),MATCH($B134&amp;$D134,'Smelter Look-up'!$J:$J,0),MATCH($B134&amp;$C134,'Smelter Look-up'!$J:$J,0)))</f>
        <v>603</v>
      </c>
      <c r="X134" s="227">
        <f t="shared" ref="X134:X165" si="13">IF(AND(C134="Smelter not listed",OR(LEN(D134)=0,LEN(E134)=0)),1,0)</f>
        <v>0</v>
      </c>
      <c r="AB134" s="228" t="str">
        <f t="shared" ref="AB134:AB165" si="14">B134&amp;C134</f>
        <v>TungstenJiangxi Minmetals Gao'an Non-ferrous Metals Co., Ltd.</v>
      </c>
    </row>
    <row r="135" spans="1:28" s="227" customFormat="1" ht="127.5">
      <c r="A135" s="181" t="s">
        <v>555</v>
      </c>
      <c r="B135" s="182" t="s">
        <v>139</v>
      </c>
      <c r="C135" s="186" t="s">
        <v>556</v>
      </c>
      <c r="D135" s="230"/>
      <c r="E135" s="182" t="s">
        <v>160</v>
      </c>
      <c r="F135" s="182" t="s">
        <v>555</v>
      </c>
      <c r="G135" s="182" t="s">
        <v>149</v>
      </c>
      <c r="H135" s="183"/>
      <c r="I135" s="184" t="str">
        <f ca="1">IF(ISERROR($V135),"",OFFSET('Smelter Look-up'!$H$4,$V135-4,0))</f>
        <v>Tonggu</v>
      </c>
      <c r="J135" s="184" t="str">
        <f ca="1">IF(ISERROR($V135),"",OFFSET('Smelter Look-up'!$I$4,$V135-4,0))</f>
        <v>Jiangxi Sheng</v>
      </c>
      <c r="K135" s="224"/>
      <c r="L135" s="224"/>
      <c r="M135" s="224"/>
      <c r="N135" s="224"/>
      <c r="O135" s="224" t="s">
        <v>557</v>
      </c>
      <c r="P135" s="185"/>
      <c r="Q135" s="225"/>
      <c r="R135" s="182" t="str">
        <f ca="1">IF(ISERROR($V135),"",OFFSET('Smelter Look-up'!$C$4,$V135-4,0)&amp;"")</f>
        <v>Jiangxi Tonggu Non-ferrous Metallurgical &amp; Chemical Co., Ltd.</v>
      </c>
      <c r="S135" s="181" t="str">
        <f t="shared" ca="1" si="12"/>
        <v>CN</v>
      </c>
      <c r="T135" s="181" t="str">
        <f ca="1">IF(B135="","",IF(ISERROR(MATCH($J135,SorP!$B$1:$B$6279,0)),"",INDIRECT("'SorP'!$A$"&amp;MATCH($S135&amp;$J135,SorP!C:C,0))))</f>
        <v>CN-JX</v>
      </c>
      <c r="U135" s="201"/>
      <c r="V135" s="226">
        <f>IF(C135="",NA(),IF(OR(C135="Smelter not listed",C135="Smelter not yet identified"),MATCH($B135&amp;$D135,'Smelter Look-up'!$J:$J,0),MATCH($B135&amp;$C135,'Smelter Look-up'!$J:$J,0)))</f>
        <v>604</v>
      </c>
      <c r="X135" s="227">
        <f t="shared" si="13"/>
        <v>0</v>
      </c>
      <c r="AB135" s="228" t="str">
        <f t="shared" si="14"/>
        <v>TungstenJiangxi Tonggu Non-ferrous Metallurgical &amp; Chemical Co., Ltd.</v>
      </c>
    </row>
    <row r="136" spans="1:28" s="227" customFormat="1" ht="140.25">
      <c r="A136" s="181" t="s">
        <v>558</v>
      </c>
      <c r="B136" s="182" t="s">
        <v>138</v>
      </c>
      <c r="C136" s="186" t="s">
        <v>559</v>
      </c>
      <c r="D136" s="230"/>
      <c r="E136" s="182" t="s">
        <v>225</v>
      </c>
      <c r="F136" s="182" t="s">
        <v>558</v>
      </c>
      <c r="G136" s="182" t="s">
        <v>149</v>
      </c>
      <c r="H136" s="183"/>
      <c r="I136" s="184" t="str">
        <f ca="1">IF(ISERROR($V136),"",OFFSET('Smelter Look-up'!$H$4,$V136-4,0))</f>
        <v>São João del Rei</v>
      </c>
      <c r="J136" s="184" t="str">
        <f ca="1">IF(ISERROR($V136),"",OFFSET('Smelter Look-up'!$I$4,$V136-4,0))</f>
        <v>Minas Gerais</v>
      </c>
      <c r="K136" s="224"/>
      <c r="L136" s="224"/>
      <c r="M136" s="224"/>
      <c r="N136" s="224"/>
      <c r="O136" s="224" t="s">
        <v>560</v>
      </c>
      <c r="P136" s="185"/>
      <c r="Q136" s="225"/>
      <c r="R136" s="182" t="str">
        <f ca="1">IF(ISERROR($V136),"",OFFSET('Smelter Look-up'!$C$4,$V136-4,0)&amp;"")</f>
        <v>Magnu's Minerais Metais e Ligas Ltda.</v>
      </c>
      <c r="S136" s="181" t="str">
        <f t="shared" ca="1" si="12"/>
        <v>BR</v>
      </c>
      <c r="T136" s="181" t="str">
        <f ca="1">IF(B136="","",IF(ISERROR(MATCH($J136,SorP!$B$1:$B$6279,0)),"",INDIRECT("'SorP'!$A$"&amp;MATCH($S136&amp;$J136,SorP!C:C,0))))</f>
        <v>BR-MG</v>
      </c>
      <c r="U136" s="201"/>
      <c r="V136" s="226">
        <f>IF(C136="",NA(),IF(OR(C136="Smelter not listed",C136="Smelter not yet identified"),MATCH($B136&amp;$D136,'Smelter Look-up'!$J:$J,0),MATCH($B136&amp;$C136,'Smelter Look-up'!$J:$J,0)))</f>
        <v>457</v>
      </c>
      <c r="X136" s="227">
        <f t="shared" si="13"/>
        <v>0</v>
      </c>
      <c r="AB136" s="228" t="str">
        <f t="shared" si="14"/>
        <v>TinMagnu's Minerais Metais e Ligas Ltda.</v>
      </c>
    </row>
    <row r="137" spans="1:28" s="227" customFormat="1" ht="51">
      <c r="A137" s="181" t="s">
        <v>561</v>
      </c>
      <c r="B137" s="182" t="s">
        <v>138</v>
      </c>
      <c r="C137" s="186" t="s">
        <v>562</v>
      </c>
      <c r="D137" s="230"/>
      <c r="E137" s="182" t="s">
        <v>166</v>
      </c>
      <c r="F137" s="182" t="s">
        <v>561</v>
      </c>
      <c r="G137" s="182" t="s">
        <v>149</v>
      </c>
      <c r="H137" s="183"/>
      <c r="I137" s="184" t="str">
        <f ca="1">IF(ISERROR($V137),"",OFFSET('Smelter Look-up'!$H$4,$V137-4,0))</f>
        <v>Bogor</v>
      </c>
      <c r="J137" s="184" t="str">
        <f ca="1">IF(ISERROR($V137),"",OFFSET('Smelter Look-up'!$I$4,$V137-4,0))</f>
        <v>Jawa Barat</v>
      </c>
      <c r="K137" s="224"/>
      <c r="L137" s="224"/>
      <c r="M137" s="224"/>
      <c r="N137" s="224"/>
      <c r="O137" s="224" t="s">
        <v>563</v>
      </c>
      <c r="P137" s="185"/>
      <c r="Q137" s="225"/>
      <c r="R137" s="182" t="str">
        <f ca="1">IF(ISERROR($V137),"",OFFSET('Smelter Look-up'!$C$4,$V137-4,0)&amp;"")</f>
        <v>PT Tirus Putra Mandiri</v>
      </c>
      <c r="S137" s="181" t="str">
        <f t="shared" ca="1" si="12"/>
        <v>ID</v>
      </c>
      <c r="T137" s="181" t="str">
        <f ca="1">IF(B137="","",IF(ISERROR(MATCH($J137,SorP!$B$1:$B$6279,0)),"",INDIRECT("'SorP'!$A$"&amp;MATCH($S137&amp;$J137,SorP!C:C,0))))</f>
        <v>ID-JB</v>
      </c>
      <c r="U137" s="201"/>
      <c r="V137" s="226">
        <f>IF(C137="",NA(),IF(OR(C137="Smelter not listed",C137="Smelter not yet identified"),MATCH($B137&amp;$D137,'Smelter Look-up'!$J:$J,0),MATCH($B137&amp;$C137,'Smelter Look-up'!$J:$J,0)))</f>
        <v>516</v>
      </c>
      <c r="X137" s="227">
        <f t="shared" si="13"/>
        <v>0</v>
      </c>
      <c r="AB137" s="228" t="str">
        <f t="shared" si="14"/>
        <v>TinPT Tirus Putra Mandiri</v>
      </c>
    </row>
    <row r="138" spans="1:28" s="227" customFormat="1" ht="114.75">
      <c r="A138" s="181" t="s">
        <v>564</v>
      </c>
      <c r="B138" s="182" t="s">
        <v>137</v>
      </c>
      <c r="C138" s="186" t="s">
        <v>565</v>
      </c>
      <c r="D138" s="230"/>
      <c r="E138" s="182" t="s">
        <v>148</v>
      </c>
      <c r="F138" s="182" t="s">
        <v>564</v>
      </c>
      <c r="G138" s="182" t="s">
        <v>149</v>
      </c>
      <c r="H138" s="183"/>
      <c r="I138" s="184" t="str">
        <f ca="1">IF(ISERROR($V138),"",OFFSET('Smelter Look-up'!$H$4,$V138-4,0))</f>
        <v>Gastonia</v>
      </c>
      <c r="J138" s="184" t="str">
        <f ca="1">IF(ISERROR($V138),"",OFFSET('Smelter Look-up'!$I$4,$V138-4,0))</f>
        <v>North Carolina</v>
      </c>
      <c r="K138" s="224"/>
      <c r="L138" s="224"/>
      <c r="M138" s="224"/>
      <c r="N138" s="224"/>
      <c r="O138" s="224" t="s">
        <v>566</v>
      </c>
      <c r="P138" s="185"/>
      <c r="Q138" s="225"/>
      <c r="R138" s="182" t="str">
        <f ca="1">IF(ISERROR($V138),"",OFFSET('Smelter Look-up'!$C$4,$V138-4,0)&amp;"")</f>
        <v>D Block Metals, LLC</v>
      </c>
      <c r="S138" s="181" t="str">
        <f t="shared" ca="1" si="12"/>
        <v>US</v>
      </c>
      <c r="T138" s="181" t="str">
        <f ca="1">IF(B138="","",IF(ISERROR(MATCH($J138,SorP!$B$1:$B$6279,0)),"",INDIRECT("'SorP'!$A$"&amp;MATCH($S138&amp;$J138,SorP!C:C,0))))</f>
        <v>US-NC</v>
      </c>
      <c r="U138" s="201"/>
      <c r="V138" s="226">
        <f>IF(C138="",NA(),IF(OR(C138="Smelter not listed",C138="Smelter not yet identified"),MATCH($B138&amp;$D138,'Smelter Look-up'!$J:$J,0),MATCH($B138&amp;$C138,'Smelter Look-up'!$J:$J,0)))</f>
        <v>326</v>
      </c>
      <c r="X138" s="227">
        <f t="shared" si="13"/>
        <v>0</v>
      </c>
      <c r="AB138" s="228" t="str">
        <f t="shared" si="14"/>
        <v>TantalumD Block Metals, LLC</v>
      </c>
    </row>
    <row r="139" spans="1:28" s="227" customFormat="1" ht="204">
      <c r="A139" s="181" t="s">
        <v>567</v>
      </c>
      <c r="B139" s="182" t="s">
        <v>139</v>
      </c>
      <c r="C139" s="186" t="s">
        <v>568</v>
      </c>
      <c r="D139" s="230"/>
      <c r="E139" s="182" t="s">
        <v>160</v>
      </c>
      <c r="F139" s="182" t="s">
        <v>567</v>
      </c>
      <c r="G139" s="182" t="s">
        <v>149</v>
      </c>
      <c r="H139" s="183"/>
      <c r="I139" s="184" t="str">
        <f ca="1">IF(ISERROR($V139),"",OFFSET('Smelter Look-up'!$H$4,$V139-4,0))</f>
        <v>Chenzhou</v>
      </c>
      <c r="J139" s="184" t="str">
        <f ca="1">IF(ISERROR($V139),"",OFFSET('Smelter Look-up'!$I$4,$V139-4,0))</f>
        <v>Hunan Sheng</v>
      </c>
      <c r="K139" s="224"/>
      <c r="L139" s="224"/>
      <c r="M139" s="224"/>
      <c r="N139" s="224"/>
      <c r="O139" s="224" t="s">
        <v>397</v>
      </c>
      <c r="P139" s="185"/>
      <c r="Q139" s="225"/>
      <c r="R139" s="182" t="str">
        <f ca="1">IF(ISERROR($V139),"",OFFSET('Smelter Look-up'!$C$4,$V139-4,0)&amp;"")</f>
        <v>Hunan Shizhuyuan Nonferrous Metals Co., Ltd. Chenzhou Tungsten Products Branch</v>
      </c>
      <c r="S139" s="181" t="str">
        <f t="shared" ca="1" si="12"/>
        <v>CN</v>
      </c>
      <c r="T139" s="181" t="str">
        <f ca="1">IF(B139="","",IF(ISERROR(MATCH($J139,SorP!$B$1:$B$6279,0)),"",INDIRECT("'SorP'!$A$"&amp;MATCH($S139&amp;$J139,SorP!C:C,0))))</f>
        <v>CN-HN</v>
      </c>
      <c r="U139" s="201"/>
      <c r="V139" s="226">
        <f>IF(C139="",NA(),IF(OR(C139="Smelter not listed",C139="Smelter not yet identified"),MATCH($B139&amp;$D139,'Smelter Look-up'!$J:$J,0),MATCH($B139&amp;$C139,'Smelter Look-up'!$J:$J,0)))</f>
        <v>598</v>
      </c>
      <c r="X139" s="227">
        <f t="shared" si="13"/>
        <v>0</v>
      </c>
      <c r="AB139" s="228" t="str">
        <f t="shared" si="14"/>
        <v>TungstenHunan Shizhuyuan Nonferrous Metals Co., Ltd. Chenzhou Tungsten Products Branch</v>
      </c>
    </row>
    <row r="140" spans="1:28" s="227" customFormat="1" ht="76.5">
      <c r="A140" s="181" t="s">
        <v>569</v>
      </c>
      <c r="B140" s="182" t="s">
        <v>140</v>
      </c>
      <c r="C140" s="186" t="s">
        <v>570</v>
      </c>
      <c r="D140" s="230"/>
      <c r="E140" s="182" t="s">
        <v>571</v>
      </c>
      <c r="F140" s="182" t="s">
        <v>569</v>
      </c>
      <c r="G140" s="182" t="s">
        <v>149</v>
      </c>
      <c r="H140" s="183"/>
      <c r="I140" s="184" t="str">
        <f ca="1">IF(ISERROR($V140),"",OFFSET('Smelter Look-up'!$H$4,$V140-4,0))</f>
        <v>Msasa</v>
      </c>
      <c r="J140" s="184" t="str">
        <f ca="1">IF(ISERROR($V140),"",OFFSET('Smelter Look-up'!$I$4,$V140-4,0))</f>
        <v>Harare</v>
      </c>
      <c r="K140" s="224"/>
      <c r="L140" s="224"/>
      <c r="M140" s="224"/>
      <c r="N140" s="224"/>
      <c r="O140" s="224" t="s">
        <v>572</v>
      </c>
      <c r="P140" s="185"/>
      <c r="Q140" s="225"/>
      <c r="R140" s="182" t="str">
        <f ca="1">IF(ISERROR($V140),"",OFFSET('Smelter Look-up'!$C$4,$V140-4,0)&amp;"")</f>
        <v>Fidelity Printers and Refiners Ltd.</v>
      </c>
      <c r="S140" s="181" t="str">
        <f t="shared" ca="1" si="12"/>
        <v>ZW</v>
      </c>
      <c r="T140" s="181" t="str">
        <f ca="1">IF(B140="","",IF(ISERROR(MATCH($J140,SorP!$B$1:$B$6279,0)),"",INDIRECT("'SorP'!$A$"&amp;MATCH($S140&amp;$J140,SorP!C:C,0))))</f>
        <v>ZW-HA</v>
      </c>
      <c r="U140" s="201"/>
      <c r="V140" s="226">
        <f>IF(C140="",NA(),IF(OR(C140="Smelter not listed",C140="Smelter not yet identified"),MATCH($B140&amp;$D140,'Smelter Look-up'!$J:$J,0),MATCH($B140&amp;$C140,'Smelter Look-up'!$J:$J,0)))</f>
        <v>82</v>
      </c>
      <c r="X140" s="227">
        <f t="shared" si="13"/>
        <v>0</v>
      </c>
      <c r="AB140" s="228" t="str">
        <f t="shared" si="14"/>
        <v>GoldFidelity Printers and Refiners Ltd.</v>
      </c>
    </row>
    <row r="141" spans="1:28" s="227" customFormat="1" ht="127.5">
      <c r="A141" s="181" t="s">
        <v>573</v>
      </c>
      <c r="B141" s="182" t="s">
        <v>137</v>
      </c>
      <c r="C141" s="186" t="s">
        <v>574</v>
      </c>
      <c r="D141" s="230"/>
      <c r="E141" s="182" t="s">
        <v>259</v>
      </c>
      <c r="F141" s="182" t="s">
        <v>573</v>
      </c>
      <c r="G141" s="182" t="s">
        <v>149</v>
      </c>
      <c r="H141" s="183"/>
      <c r="I141" s="184" t="str">
        <f ca="1">IF(ISERROR($V141),"",OFFSET('Smelter Look-up'!$H$4,$V141-4,0))</f>
        <v>Matamoros</v>
      </c>
      <c r="J141" s="184" t="str">
        <f ca="1">IF(ISERROR($V141),"",OFFSET('Smelter Look-up'!$I$4,$V141-4,0))</f>
        <v>Tamaulipas</v>
      </c>
      <c r="K141" s="224"/>
      <c r="L141" s="224"/>
      <c r="M141" s="224"/>
      <c r="N141" s="224"/>
      <c r="O141" s="224" t="s">
        <v>245</v>
      </c>
      <c r="P141" s="185"/>
      <c r="Q141" s="225"/>
      <c r="R141" s="182" t="str">
        <f ca="1">IF(ISERROR($V141),"",OFFSET('Smelter Look-up'!$C$4,$V141-4,0)&amp;"")</f>
        <v>KEMET de Mexico</v>
      </c>
      <c r="S141" s="181" t="str">
        <f t="shared" ca="1" si="12"/>
        <v>MX</v>
      </c>
      <c r="T141" s="181" t="str">
        <f ca="1">IF(B141="","",IF(ISERROR(MATCH($J141,SorP!$B$1:$B$6279,0)),"",INDIRECT("'SorP'!$A$"&amp;MATCH($S141&amp;$J141,SorP!C:C,0))))</f>
        <v>MX-TAM</v>
      </c>
      <c r="U141" s="201"/>
      <c r="V141" s="226">
        <f>IF(C141="",NA(),IF(OR(C141="Smelter not listed",C141="Smelter not yet identified"),MATCH($B141&amp;$D141,'Smelter Look-up'!$J:$J,0),MATCH($B141&amp;$C141,'Smelter Look-up'!$J:$J,0)))</f>
        <v>346</v>
      </c>
      <c r="X141" s="227">
        <f t="shared" si="13"/>
        <v>0</v>
      </c>
      <c r="AB141" s="228" t="str">
        <f t="shared" si="14"/>
        <v>TantalumKEMET de Mexico</v>
      </c>
    </row>
    <row r="142" spans="1:28" s="227" customFormat="1" ht="114.75">
      <c r="A142" s="181" t="s">
        <v>575</v>
      </c>
      <c r="B142" s="182" t="s">
        <v>137</v>
      </c>
      <c r="C142" s="186" t="s">
        <v>576</v>
      </c>
      <c r="D142" s="230"/>
      <c r="E142" s="182" t="s">
        <v>148</v>
      </c>
      <c r="F142" s="182" t="s">
        <v>575</v>
      </c>
      <c r="G142" s="182" t="s">
        <v>149</v>
      </c>
      <c r="H142" s="183"/>
      <c r="I142" s="184" t="str">
        <f ca="1">IF(ISERROR($V142),"",OFFSET('Smelter Look-up'!$H$4,$V142-4,0))</f>
        <v>Newton</v>
      </c>
      <c r="J142" s="184" t="str">
        <f ca="1">IF(ISERROR($V142),"",OFFSET('Smelter Look-up'!$I$4,$V142-4,0))</f>
        <v>Massachusetts</v>
      </c>
      <c r="K142" s="224"/>
      <c r="L142" s="224"/>
      <c r="M142" s="224"/>
      <c r="N142" s="224"/>
      <c r="O142" s="224" t="s">
        <v>577</v>
      </c>
      <c r="P142" s="185"/>
      <c r="Q142" s="225"/>
      <c r="R142" s="182" t="str">
        <f ca="1">IF(ISERROR($V142),"",OFFSET('Smelter Look-up'!$C$4,$V142-4,0)&amp;"")</f>
        <v>Materion Newton Inc.</v>
      </c>
      <c r="S142" s="181" t="str">
        <f t="shared" ca="1" si="12"/>
        <v>US</v>
      </c>
      <c r="T142" s="181" t="str">
        <f ca="1">IF(B142="","",IF(ISERROR(MATCH($J142,SorP!$B$1:$B$6279,0)),"",INDIRECT("'SorP'!$A$"&amp;MATCH($S142&amp;$J142,SorP!C:C,0))))</f>
        <v>US-MA</v>
      </c>
      <c r="U142" s="201"/>
      <c r="V142" s="226">
        <f>IF(C142="",NA(),IF(OR(C142="Smelter not listed",C142="Smelter not yet identified"),MATCH($B142&amp;$D142,'Smelter Look-up'!$J:$J,0),MATCH($B142&amp;$C142,'Smelter Look-up'!$J:$J,0)))</f>
        <v>348</v>
      </c>
      <c r="X142" s="227">
        <f t="shared" si="13"/>
        <v>0</v>
      </c>
      <c r="AB142" s="228" t="str">
        <f t="shared" si="14"/>
        <v>TantalumMaterion Newton Inc.</v>
      </c>
    </row>
    <row r="143" spans="1:28" s="227" customFormat="1" ht="127.5">
      <c r="A143" s="181" t="s">
        <v>578</v>
      </c>
      <c r="B143" s="182" t="s">
        <v>137</v>
      </c>
      <c r="C143" s="186" t="s">
        <v>579</v>
      </c>
      <c r="D143" s="230"/>
      <c r="E143" s="182" t="s">
        <v>156</v>
      </c>
      <c r="F143" s="182" t="s">
        <v>578</v>
      </c>
      <c r="G143" s="182" t="s">
        <v>149</v>
      </c>
      <c r="H143" s="183"/>
      <c r="I143" s="184" t="str">
        <f ca="1">IF(ISERROR($V143),"",OFFSET('Smelter Look-up'!$H$4,$V143-4,0))</f>
        <v>Laufenburg</v>
      </c>
      <c r="J143" s="184" t="str">
        <f ca="1">IF(ISERROR($V143),"",OFFSET('Smelter Look-up'!$I$4,$V143-4,0))</f>
        <v>Baden-Württemberg</v>
      </c>
      <c r="K143" s="224"/>
      <c r="L143" s="224"/>
      <c r="M143" s="224"/>
      <c r="N143" s="224"/>
      <c r="O143" s="224" t="s">
        <v>245</v>
      </c>
      <c r="P143" s="185"/>
      <c r="Q143" s="225"/>
      <c r="R143" s="182" t="str">
        <f ca="1">IF(ISERROR($V143),"",OFFSET('Smelter Look-up'!$C$4,$V143-4,0)&amp;"")</f>
        <v>TANIOBIS Smelting GmbH &amp; Co. KG</v>
      </c>
      <c r="S143" s="181" t="str">
        <f t="shared" ca="1" si="12"/>
        <v>DE</v>
      </c>
      <c r="T143" s="181" t="str">
        <f ca="1">IF(B143="","",IF(ISERROR(MATCH($J143,SorP!$B$1:$B$6279,0)),"",INDIRECT("'SorP'!$A$"&amp;MATCH($S143&amp;$J143,SorP!C:C,0))))</f>
        <v>DE-BW</v>
      </c>
      <c r="U143" s="201"/>
      <c r="V143" s="226">
        <f>IF(C143="",NA(),IF(OR(C143="Smelter not listed",C143="Smelter not yet identified"),MATCH($B143&amp;$D143,'Smelter Look-up'!$J:$J,0),MATCH($B143&amp;$C143,'Smelter Look-up'!$J:$J,0)))</f>
        <v>376</v>
      </c>
      <c r="X143" s="227">
        <f t="shared" si="13"/>
        <v>0</v>
      </c>
      <c r="AB143" s="228" t="str">
        <f t="shared" si="14"/>
        <v>TantalumTANIOBIS Smelting GmbH &amp; Co. KG</v>
      </c>
    </row>
    <row r="144" spans="1:28" s="227" customFormat="1" ht="127.5">
      <c r="A144" s="181" t="s">
        <v>580</v>
      </c>
      <c r="B144" s="182" t="s">
        <v>137</v>
      </c>
      <c r="C144" s="186" t="s">
        <v>581</v>
      </c>
      <c r="D144" s="230"/>
      <c r="E144" s="182" t="s">
        <v>148</v>
      </c>
      <c r="F144" s="182" t="s">
        <v>580</v>
      </c>
      <c r="G144" s="182" t="s">
        <v>149</v>
      </c>
      <c r="H144" s="183"/>
      <c r="I144" s="184" t="str">
        <f ca="1">IF(ISERROR($V144),"",OFFSET('Smelter Look-up'!$H$4,$V144-4,0))</f>
        <v>Boyertown</v>
      </c>
      <c r="J144" s="184" t="str">
        <f ca="1">IF(ISERROR($V144),"",OFFSET('Smelter Look-up'!$I$4,$V144-4,0))</f>
        <v>Pennsylvania</v>
      </c>
      <c r="K144" s="224"/>
      <c r="L144" s="224"/>
      <c r="M144" s="224"/>
      <c r="N144" s="224"/>
      <c r="O144" s="224" t="s">
        <v>245</v>
      </c>
      <c r="P144" s="185"/>
      <c r="Q144" s="225"/>
      <c r="R144" s="182" t="str">
        <f ca="1">IF(ISERROR($V144),"",OFFSET('Smelter Look-up'!$C$4,$V144-4,0)&amp;"")</f>
        <v>Global Advanced Metals Boyertown</v>
      </c>
      <c r="S144" s="181" t="str">
        <f t="shared" ca="1" si="12"/>
        <v>US</v>
      </c>
      <c r="T144" s="181" t="str">
        <f ca="1">IF(B144="","",IF(ISERROR(MATCH($J144,SorP!$B$1:$B$6279,0)),"",INDIRECT("'SorP'!$A$"&amp;MATCH($S144&amp;$J144,SorP!C:C,0))))</f>
        <v>US-PA</v>
      </c>
      <c r="U144" s="201"/>
      <c r="V144" s="226">
        <f>IF(C144="",NA(),IF(OR(C144="Smelter not listed",C144="Smelter not yet identified"),MATCH($B144&amp;$D144,'Smelter Look-up'!$J:$J,0),MATCH($B144&amp;$C144,'Smelter Look-up'!$J:$J,0)))</f>
        <v>331</v>
      </c>
      <c r="X144" s="227">
        <f t="shared" si="13"/>
        <v>0</v>
      </c>
      <c r="AB144" s="228" t="str">
        <f t="shared" si="14"/>
        <v>TantalumGlobal Advanced Metals Boyertown</v>
      </c>
    </row>
    <row r="145" spans="1:28" s="227" customFormat="1" ht="76.5">
      <c r="A145" s="181" t="s">
        <v>582</v>
      </c>
      <c r="B145" s="182" t="s">
        <v>140</v>
      </c>
      <c r="C145" s="186" t="s">
        <v>583</v>
      </c>
      <c r="D145" s="230"/>
      <c r="E145" s="182" t="s">
        <v>445</v>
      </c>
      <c r="F145" s="182" t="s">
        <v>582</v>
      </c>
      <c r="G145" s="182" t="s">
        <v>149</v>
      </c>
      <c r="H145" s="183"/>
      <c r="I145" s="184" t="str">
        <f ca="1">IF(ISERROR($V145),"",OFFSET('Smelter Look-up'!$H$4,$V145-4,0))</f>
        <v>Dubai</v>
      </c>
      <c r="J145" s="184" t="str">
        <f ca="1">IF(ISERROR($V145),"",OFFSET('Smelter Look-up'!$I$4,$V145-4,0))</f>
        <v>Dubayy</v>
      </c>
      <c r="K145" s="224"/>
      <c r="L145" s="224"/>
      <c r="M145" s="224"/>
      <c r="N145" s="224"/>
      <c r="O145" s="224" t="s">
        <v>584</v>
      </c>
      <c r="P145" s="185"/>
      <c r="Q145" s="225"/>
      <c r="R145" s="182" t="str">
        <f ca="1">IF(ISERROR($V145),"",OFFSET('Smelter Look-up'!$C$4,$V145-4,0)&amp;"")</f>
        <v>International Precious Metal Refiners</v>
      </c>
      <c r="S145" s="181" t="str">
        <f t="shared" ca="1" si="12"/>
        <v>AE</v>
      </c>
      <c r="T145" s="181" t="str">
        <f ca="1">IF(B145="","",IF(ISERROR(MATCH($J145,SorP!$B$1:$B$6279,0)),"",INDIRECT("'SorP'!$A$"&amp;MATCH($S145&amp;$J145,SorP!C:C,0))))</f>
        <v>AE-DU</v>
      </c>
      <c r="U145" s="201"/>
      <c r="V145" s="226">
        <f>IF(C145="",NA(),IF(OR(C145="Smelter not listed",C145="Smelter not yet identified"),MATCH($B145&amp;$D145,'Smelter Look-up'!$J:$J,0),MATCH($B145&amp;$C145,'Smelter Look-up'!$J:$J,0)))</f>
        <v>117</v>
      </c>
      <c r="X145" s="227">
        <f t="shared" si="13"/>
        <v>0</v>
      </c>
      <c r="AB145" s="228" t="str">
        <f t="shared" si="14"/>
        <v>GoldInternational Precious Metal Refiners</v>
      </c>
    </row>
    <row r="146" spans="1:28" s="227" customFormat="1" ht="51">
      <c r="A146" s="181" t="s">
        <v>585</v>
      </c>
      <c r="B146" s="182" t="s">
        <v>138</v>
      </c>
      <c r="C146" s="186" t="s">
        <v>586</v>
      </c>
      <c r="D146" s="230"/>
      <c r="E146" s="182" t="s">
        <v>166</v>
      </c>
      <c r="F146" s="182" t="s">
        <v>585</v>
      </c>
      <c r="G146" s="182" t="s">
        <v>149</v>
      </c>
      <c r="H146" s="183"/>
      <c r="I146" s="184" t="str">
        <f ca="1">IF(ISERROR($V146),"",OFFSET('Smelter Look-up'!$H$4,$V146-4,0))</f>
        <v>Sungailiat</v>
      </c>
      <c r="J146" s="184" t="str">
        <f ca="1">IF(ISERROR($V146),"",OFFSET('Smelter Look-up'!$I$4,$V146-4,0))</f>
        <v>Kepulauan Bangka Belitung</v>
      </c>
      <c r="K146" s="224"/>
      <c r="L146" s="224"/>
      <c r="M146" s="224"/>
      <c r="N146" s="224"/>
      <c r="O146" s="224" t="s">
        <v>266</v>
      </c>
      <c r="P146" s="185"/>
      <c r="Q146" s="225"/>
      <c r="R146" s="182" t="str">
        <f ca="1">IF(ISERROR($V146),"",OFFSET('Smelter Look-up'!$C$4,$V146-4,0)&amp;"")</f>
        <v>CV Ayi Jaya</v>
      </c>
      <c r="S146" s="181" t="str">
        <f t="shared" ca="1" si="12"/>
        <v>ID</v>
      </c>
      <c r="T146" s="181" t="str">
        <f ca="1">IF(B146="","",IF(ISERROR(MATCH($J146,SorP!$B$1:$B$6279,0)),"",INDIRECT("'SorP'!$A$"&amp;MATCH($S146&amp;$J146,SorP!C:C,0))))</f>
        <v>ID-BB</v>
      </c>
      <c r="U146" s="201"/>
      <c r="V146" s="226">
        <f>IF(C146="",NA(),IF(OR(C146="Smelter not listed",C146="Smelter not yet identified"),MATCH($B146&amp;$D146,'Smelter Look-up'!$J:$J,0),MATCH($B146&amp;$C146,'Smelter Look-up'!$J:$J,0)))</f>
        <v>412</v>
      </c>
      <c r="X146" s="227">
        <f t="shared" si="13"/>
        <v>0</v>
      </c>
      <c r="AB146" s="228" t="str">
        <f t="shared" si="14"/>
        <v>TinCV Ayi Jaya</v>
      </c>
    </row>
    <row r="147" spans="1:28" s="227" customFormat="1" ht="114.75">
      <c r="A147" s="181" t="s">
        <v>587</v>
      </c>
      <c r="B147" s="182" t="s">
        <v>138</v>
      </c>
      <c r="C147" s="186" t="s">
        <v>588</v>
      </c>
      <c r="D147" s="230"/>
      <c r="E147" s="182" t="s">
        <v>427</v>
      </c>
      <c r="F147" s="182" t="s">
        <v>587</v>
      </c>
      <c r="G147" s="182" t="s">
        <v>149</v>
      </c>
      <c r="H147" s="183"/>
      <c r="I147" s="184" t="str">
        <f ca="1">IF(ISERROR($V147),"",OFFSET('Smelter Look-up'!$H$4,$V147-4,0))</f>
        <v>Quy Hop</v>
      </c>
      <c r="J147" s="184" t="str">
        <f ca="1">IF(ISERROR($V147),"",OFFSET('Smelter Look-up'!$I$4,$V147-4,0))</f>
        <v>Nghệ An</v>
      </c>
      <c r="K147" s="224"/>
      <c r="L147" s="224"/>
      <c r="M147" s="224"/>
      <c r="N147" s="224"/>
      <c r="O147" s="224" t="s">
        <v>589</v>
      </c>
      <c r="P147" s="185"/>
      <c r="Q147" s="225"/>
      <c r="R147" s="182" t="str">
        <f ca="1">IF(ISERROR($V147),"",OFFSET('Smelter Look-up'!$C$4,$V147-4,0)&amp;"")</f>
        <v>Nghe Tinh Non-Ferrous Metals Joint Stock Company</v>
      </c>
      <c r="S147" s="181" t="str">
        <f t="shared" ca="1" si="12"/>
        <v>VN</v>
      </c>
      <c r="T147" s="181" t="str">
        <f ca="1">IF(B147="","",IF(ISERROR(MATCH($J147,SorP!$B$1:$B$6279,0)),"",INDIRECT("'SorP'!$A$"&amp;MATCH($S147&amp;$J147,SorP!C:C,0))))</f>
        <v>VN-22</v>
      </c>
      <c r="U147" s="201"/>
      <c r="V147" s="226">
        <f>IF(C147="",NA(),IF(OR(C147="Smelter not listed",C147="Smelter not yet identified"),MATCH($B147&amp;$D147,'Smelter Look-up'!$J:$J,0),MATCH($B147&amp;$C147,'Smelter Look-up'!$J:$J,0)))</f>
        <v>476</v>
      </c>
      <c r="X147" s="227">
        <f t="shared" si="13"/>
        <v>0</v>
      </c>
      <c r="AB147" s="228" t="str">
        <f t="shared" si="14"/>
        <v>TinNghe Tinh Non-Ferrous Metals Joint Stock Company</v>
      </c>
    </row>
    <row r="148" spans="1:28" s="227" customFormat="1" ht="140.25">
      <c r="A148" s="181" t="s">
        <v>590</v>
      </c>
      <c r="B148" s="182" t="s">
        <v>140</v>
      </c>
      <c r="C148" s="186" t="s">
        <v>591</v>
      </c>
      <c r="D148" s="230"/>
      <c r="E148" s="182" t="s">
        <v>475</v>
      </c>
      <c r="F148" s="182" t="s">
        <v>590</v>
      </c>
      <c r="G148" s="182" t="s">
        <v>149</v>
      </c>
      <c r="H148" s="183"/>
      <c r="I148" s="184" t="str">
        <f ca="1">IF(ISERROR($V148),"",OFFSET('Smelter Look-up'!$H$4,$V148-4,0))</f>
        <v>Capolona</v>
      </c>
      <c r="J148" s="184" t="str">
        <f ca="1">IF(ISERROR($V148),"",OFFSET('Smelter Look-up'!$I$4,$V148-4,0))</f>
        <v>Toscana</v>
      </c>
      <c r="K148" s="224"/>
      <c r="L148" s="224"/>
      <c r="M148" s="224"/>
      <c r="N148" s="224"/>
      <c r="O148" s="224" t="s">
        <v>592</v>
      </c>
      <c r="P148" s="185"/>
      <c r="Q148" s="225"/>
      <c r="R148" s="182" t="str">
        <f ca="1">IF(ISERROR($V148),"",OFFSET('Smelter Look-up'!$C$4,$V148-4,0)&amp;"")</f>
        <v>T.C.A S.p.A</v>
      </c>
      <c r="S148" s="181" t="str">
        <f t="shared" ca="1" si="12"/>
        <v>IT</v>
      </c>
      <c r="T148" s="181" t="str">
        <f ca="1">IF(B148="","",IF(ISERROR(MATCH($J148,SorP!$B$1:$B$6279,0)),"",INDIRECT("'SorP'!$A$"&amp;MATCH($S148&amp;$J148,SorP!C:C,0))))</f>
        <v>IT-52</v>
      </c>
      <c r="U148" s="201"/>
      <c r="V148" s="226">
        <f>IF(C148="",NA(),IF(OR(C148="Smelter not listed",C148="Smelter not yet identified"),MATCH($B148&amp;$D148,'Smelter Look-up'!$J:$J,0),MATCH($B148&amp;$C148,'Smelter Look-up'!$J:$J,0)))</f>
        <v>269</v>
      </c>
      <c r="X148" s="227">
        <f t="shared" si="13"/>
        <v>0</v>
      </c>
      <c r="AB148" s="228" t="str">
        <f t="shared" si="14"/>
        <v>GoldT.C.A S.p.A</v>
      </c>
    </row>
    <row r="149" spans="1:28" s="227" customFormat="1" ht="51">
      <c r="A149" s="181" t="s">
        <v>593</v>
      </c>
      <c r="B149" s="182" t="s">
        <v>140</v>
      </c>
      <c r="C149" s="186" t="s">
        <v>594</v>
      </c>
      <c r="D149" s="230"/>
      <c r="E149" s="182" t="s">
        <v>595</v>
      </c>
      <c r="F149" s="182" t="s">
        <v>593</v>
      </c>
      <c r="G149" s="182" t="s">
        <v>149</v>
      </c>
      <c r="H149" s="183"/>
      <c r="I149" s="184" t="str">
        <f ca="1">IF(ISERROR($V149),"",OFFSET('Smelter Look-up'!$H$4,$V149-4,0))</f>
        <v>Moerdijk</v>
      </c>
      <c r="J149" s="184" t="str">
        <f ca="1">IF(ISERROR($V149),"",OFFSET('Smelter Look-up'!$I$4,$V149-4,0))</f>
        <v>Noord-Brabant</v>
      </c>
      <c r="K149" s="224"/>
      <c r="L149" s="224"/>
      <c r="M149" s="224"/>
      <c r="N149" s="224"/>
      <c r="O149" s="224" t="s">
        <v>596</v>
      </c>
      <c r="P149" s="185"/>
      <c r="Q149" s="225"/>
      <c r="R149" s="182" t="str">
        <f ca="1">IF(ISERROR($V149),"",OFFSET('Smelter Look-up'!$C$4,$V149-4,0)&amp;"")</f>
        <v>REMONDIS PMR B.V.</v>
      </c>
      <c r="S149" s="181" t="str">
        <f t="shared" ca="1" si="12"/>
        <v>NL</v>
      </c>
      <c r="T149" s="181" t="str">
        <f ca="1">IF(B149="","",IF(ISERROR(MATCH($J149,SorP!$B$1:$B$6279,0)),"",INDIRECT("'SorP'!$A$"&amp;MATCH($S149&amp;$J149,SorP!C:C,0))))</f>
        <v>NL-NB</v>
      </c>
      <c r="U149" s="201"/>
      <c r="V149" s="226">
        <f>IF(C149="",NA(),IF(OR(C149="Smelter not listed",C149="Smelter not yet identified"),MATCH($B149&amp;$D149,'Smelter Look-up'!$J:$J,0),MATCH($B149&amp;$C149,'Smelter Look-up'!$J:$J,0)))</f>
        <v>219</v>
      </c>
      <c r="X149" s="227">
        <f t="shared" si="13"/>
        <v>0</v>
      </c>
      <c r="AB149" s="228" t="str">
        <f t="shared" si="14"/>
        <v>GoldREMONDIS PMR B.V.</v>
      </c>
    </row>
    <row r="150" spans="1:28" s="227" customFormat="1" ht="51">
      <c r="A150" s="181" t="s">
        <v>597</v>
      </c>
      <c r="B150" s="182" t="s">
        <v>140</v>
      </c>
      <c r="C150" s="186" t="s">
        <v>598</v>
      </c>
      <c r="D150" s="230"/>
      <c r="E150" s="182" t="s">
        <v>445</v>
      </c>
      <c r="F150" s="182" t="s">
        <v>597</v>
      </c>
      <c r="G150" s="182" t="s">
        <v>149</v>
      </c>
      <c r="H150" s="183"/>
      <c r="I150" s="184" t="str">
        <f ca="1">IF(ISERROR($V150),"",OFFSET('Smelter Look-up'!$H$4,$V150-4,0))</f>
        <v>Fujairah</v>
      </c>
      <c r="J150" s="184" t="str">
        <f ca="1">IF(ISERROR($V150),"",OFFSET('Smelter Look-up'!$I$4,$V150-4,0))</f>
        <v>Al Fujayrah</v>
      </c>
      <c r="K150" s="224"/>
      <c r="L150" s="224"/>
      <c r="M150" s="224"/>
      <c r="N150" s="224"/>
      <c r="O150" s="224" t="s">
        <v>584</v>
      </c>
      <c r="P150" s="185"/>
      <c r="Q150" s="225"/>
      <c r="R150" s="182" t="str">
        <f ca="1">IF(ISERROR($V150),"",OFFSET('Smelter Look-up'!$C$4,$V150-4,0)&amp;"")</f>
        <v>Fujairah Gold FZC</v>
      </c>
      <c r="S150" s="181" t="str">
        <f t="shared" ca="1" si="12"/>
        <v>AE</v>
      </c>
      <c r="T150" s="181" t="str">
        <f ca="1">IF(B150="","",IF(ISERROR(MATCH($J150,SorP!$B$1:$B$6279,0)),"",INDIRECT("'SorP'!$A$"&amp;MATCH($S150&amp;$J150,SorP!C:C,0))))</f>
        <v>AE-FU</v>
      </c>
      <c r="U150" s="201"/>
      <c r="V150" s="226">
        <f>IF(C150="",NA(),IF(OR(C150="Smelter not listed",C150="Smelter not yet identified"),MATCH($B150&amp;$D150,'Smelter Look-up'!$J:$J,0),MATCH($B150&amp;$C150,'Smelter Look-up'!$J:$J,0)))</f>
        <v>84</v>
      </c>
      <c r="X150" s="227">
        <f t="shared" si="13"/>
        <v>0</v>
      </c>
      <c r="AB150" s="228" t="str">
        <f t="shared" si="14"/>
        <v>GoldFujairah Gold FZC</v>
      </c>
    </row>
    <row r="151" spans="1:28" s="227" customFormat="1" ht="51">
      <c r="A151" s="181" t="s">
        <v>599</v>
      </c>
      <c r="B151" s="182" t="s">
        <v>138</v>
      </c>
      <c r="C151" s="186" t="s">
        <v>600</v>
      </c>
      <c r="D151" s="230"/>
      <c r="E151" s="182" t="s">
        <v>166</v>
      </c>
      <c r="F151" s="182" t="s">
        <v>599</v>
      </c>
      <c r="G151" s="182" t="s">
        <v>149</v>
      </c>
      <c r="H151" s="183"/>
      <c r="I151" s="184" t="str">
        <f ca="1">IF(ISERROR($V151),"",OFFSET('Smelter Look-up'!$H$4,$V151-4,0))</f>
        <v>Batam</v>
      </c>
      <c r="J151" s="184" t="str">
        <f ca="1">IF(ISERROR($V151),"",OFFSET('Smelter Look-up'!$I$4,$V151-4,0))</f>
        <v>Kepulauan Riau</v>
      </c>
      <c r="K151" s="224"/>
      <c r="L151" s="224"/>
      <c r="M151" s="224"/>
      <c r="N151" s="224"/>
      <c r="O151" s="224" t="s">
        <v>407</v>
      </c>
      <c r="P151" s="185"/>
      <c r="Q151" s="225"/>
      <c r="R151" s="182" t="str">
        <f ca="1">IF(ISERROR($V151),"",OFFSET('Smelter Look-up'!$C$4,$V151-4,0)&amp;"")</f>
        <v>PT Cipta Persada Mulia</v>
      </c>
      <c r="S151" s="181" t="str">
        <f t="shared" ca="1" si="12"/>
        <v>ID</v>
      </c>
      <c r="T151" s="181" t="str">
        <f ca="1">IF(B151="","",IF(ISERROR(MATCH($J151,SorP!$B$1:$B$6279,0)),"",INDIRECT("'SorP'!$A$"&amp;MATCH($S151&amp;$J151,SorP!C:C,0))))</f>
        <v>ID-KR</v>
      </c>
      <c r="U151" s="201"/>
      <c r="V151" s="226">
        <f>IF(C151="",NA(),IF(OR(C151="Smelter not listed",C151="Smelter not yet identified"),MATCH($B151&amp;$D151,'Smelter Look-up'!$J:$J,0),MATCH($B151&amp;$C151,'Smelter Look-up'!$J:$J,0)))</f>
        <v>496</v>
      </c>
      <c r="X151" s="227">
        <f t="shared" si="13"/>
        <v>0</v>
      </c>
      <c r="AB151" s="228" t="str">
        <f t="shared" si="14"/>
        <v>TinPT Cipta Persada Mulia</v>
      </c>
    </row>
    <row r="152" spans="1:28" s="227" customFormat="1" ht="89.25">
      <c r="A152" s="181" t="s">
        <v>601</v>
      </c>
      <c r="B152" s="182" t="s">
        <v>140</v>
      </c>
      <c r="C152" s="186" t="s">
        <v>602</v>
      </c>
      <c r="D152" s="230"/>
      <c r="E152" s="182" t="s">
        <v>148</v>
      </c>
      <c r="F152" s="182" t="s">
        <v>601</v>
      </c>
      <c r="G152" s="182" t="s">
        <v>149</v>
      </c>
      <c r="H152" s="183"/>
      <c r="I152" s="184" t="str">
        <f ca="1">IF(ISERROR($V152),"",OFFSET('Smelter Look-up'!$H$4,$V152-4,0))</f>
        <v>Fairless Hills</v>
      </c>
      <c r="J152" s="184" t="str">
        <f ca="1">IF(ISERROR($V152),"",OFFSET('Smelter Look-up'!$I$4,$V152-4,0))</f>
        <v>Pennsylvania</v>
      </c>
      <c r="K152" s="224"/>
      <c r="L152" s="224"/>
      <c r="M152" s="224"/>
      <c r="N152" s="224"/>
      <c r="O152" s="224" t="s">
        <v>603</v>
      </c>
      <c r="P152" s="185"/>
      <c r="Q152" s="225"/>
      <c r="R152" s="182" t="str">
        <f ca="1">IF(ISERROR($V152),"",OFFSET('Smelter Look-up'!$C$4,$V152-4,0)&amp;"")</f>
        <v>Abington Reldan Metals, LLC</v>
      </c>
      <c r="S152" s="181" t="str">
        <f t="shared" ca="1" si="12"/>
        <v>US</v>
      </c>
      <c r="T152" s="181" t="str">
        <f ca="1">IF(B152="","",IF(ISERROR(MATCH($J152,SorP!$B$1:$B$6279,0)),"",INDIRECT("'SorP'!$A$"&amp;MATCH($S152&amp;$J152,SorP!C:C,0))))</f>
        <v>US-PA</v>
      </c>
      <c r="U152" s="201"/>
      <c r="V152" s="226">
        <f>IF(C152="",NA(),IF(OR(C152="Smelter not listed",C152="Smelter not yet identified"),MATCH($B152&amp;$D152,'Smelter Look-up'!$J:$J,0),MATCH($B152&amp;$C152,'Smelter Look-up'!$J:$J,0)))</f>
        <v>7</v>
      </c>
      <c r="X152" s="227">
        <f t="shared" si="13"/>
        <v>0</v>
      </c>
      <c r="AB152" s="228" t="str">
        <f t="shared" si="14"/>
        <v>GoldAbington Reldan Metals, LLC</v>
      </c>
    </row>
    <row r="153" spans="1:28" s="227" customFormat="1" ht="127.5">
      <c r="A153" s="181" t="s">
        <v>604</v>
      </c>
      <c r="B153" s="182" t="s">
        <v>138</v>
      </c>
      <c r="C153" s="186" t="s">
        <v>605</v>
      </c>
      <c r="D153" s="230"/>
      <c r="E153" s="182" t="s">
        <v>225</v>
      </c>
      <c r="F153" s="182" t="s">
        <v>604</v>
      </c>
      <c r="G153" s="182" t="s">
        <v>149</v>
      </c>
      <c r="H153" s="183"/>
      <c r="I153" s="184" t="str">
        <f ca="1">IF(ISERROR($V153),"",OFFSET('Smelter Look-up'!$H$4,$V153-4,0))</f>
        <v>Piracicaba</v>
      </c>
      <c r="J153" s="184" t="str">
        <f ca="1">IF(ISERROR($V153),"",OFFSET('Smelter Look-up'!$I$4,$V153-4,0))</f>
        <v>São Paulo</v>
      </c>
      <c r="K153" s="224"/>
      <c r="L153" s="224"/>
      <c r="M153" s="224"/>
      <c r="N153" s="224"/>
      <c r="O153" s="224" t="s">
        <v>606</v>
      </c>
      <c r="P153" s="185"/>
      <c r="Q153" s="225"/>
      <c r="R153" s="182" t="str">
        <f ca="1">IF(ISERROR($V153),"",OFFSET('Smelter Look-up'!$C$4,$V153-4,0)&amp;"")</f>
        <v>Super Ligas</v>
      </c>
      <c r="S153" s="181" t="str">
        <f t="shared" ca="1" si="12"/>
        <v>BR</v>
      </c>
      <c r="T153" s="181" t="str">
        <f ca="1">IF(B153="","",IF(ISERROR(MATCH($J153,SorP!$B$1:$B$6279,0)),"",INDIRECT("'SorP'!$A$"&amp;MATCH($S153&amp;$J153,SorP!C:C,0))))</f>
        <v>BR-SP</v>
      </c>
      <c r="U153" s="201"/>
      <c r="V153" s="226">
        <f>IF(C153="",NA(),IF(OR(C153="Smelter not listed",C153="Smelter not yet identified"),MATCH($B153&amp;$D153,'Smelter Look-up'!$J:$J,0),MATCH($B153&amp;$C153,'Smelter Look-up'!$J:$J,0)))</f>
        <v>523</v>
      </c>
      <c r="X153" s="227">
        <f t="shared" si="13"/>
        <v>0</v>
      </c>
      <c r="AB153" s="228" t="str">
        <f t="shared" si="14"/>
        <v>TinSuper Ligas</v>
      </c>
    </row>
    <row r="154" spans="1:28" s="227" customFormat="1" ht="127.5">
      <c r="A154" s="181" t="s">
        <v>607</v>
      </c>
      <c r="B154" s="182" t="s">
        <v>138</v>
      </c>
      <c r="C154" s="186" t="s">
        <v>608</v>
      </c>
      <c r="D154" s="230"/>
      <c r="E154" s="182" t="s">
        <v>609</v>
      </c>
      <c r="F154" s="182" t="s">
        <v>607</v>
      </c>
      <c r="G154" s="182" t="s">
        <v>149</v>
      </c>
      <c r="H154" s="183"/>
      <c r="I154" s="184" t="str">
        <f ca="1">IF(ISERROR($V154),"",OFFSET('Smelter Look-up'!$H$4,$V154-4,0))</f>
        <v>Berango</v>
      </c>
      <c r="J154" s="184" t="str">
        <f ca="1">IF(ISERROR($V154),"",OFFSET('Smelter Look-up'!$I$4,$V154-4,0))</f>
        <v>Bizkaia</v>
      </c>
      <c r="K154" s="224"/>
      <c r="L154" s="224"/>
      <c r="M154" s="224"/>
      <c r="N154" s="224"/>
      <c r="O154" s="224" t="s">
        <v>610</v>
      </c>
      <c r="P154" s="185"/>
      <c r="Q154" s="225"/>
      <c r="R154" s="182" t="str">
        <f ca="1">IF(ISERROR($V154),"",OFFSET('Smelter Look-up'!$C$4,$V154-4,0)&amp;"")</f>
        <v>Aurubis Berango</v>
      </c>
      <c r="S154" s="181" t="str">
        <f t="shared" ca="1" si="12"/>
        <v>ES</v>
      </c>
      <c r="T154" s="181" t="str">
        <f ca="1">IF(B154="","",IF(ISERROR(MATCH($J154,SorP!$B$1:$B$6279,0)),"",INDIRECT("'SorP'!$A$"&amp;MATCH($S154&amp;$J154,SorP!C:C,0))))</f>
        <v>ES-BI</v>
      </c>
      <c r="U154" s="201"/>
      <c r="V154" s="226">
        <f>IF(C154="",NA(),IF(OR(C154="Smelter not listed",C154="Smelter not yet identified"),MATCH($B154&amp;$D154,'Smelter Look-up'!$J:$J,0),MATCH($B154&amp;$C154,'Smelter Look-up'!$J:$J,0)))</f>
        <v>395</v>
      </c>
      <c r="X154" s="227">
        <f t="shared" si="13"/>
        <v>0</v>
      </c>
      <c r="AB154" s="228" t="str">
        <f t="shared" si="14"/>
        <v>TinAurubis Berango</v>
      </c>
    </row>
    <row r="155" spans="1:28" s="227" customFormat="1" ht="102">
      <c r="A155" s="181" t="s">
        <v>611</v>
      </c>
      <c r="B155" s="182" t="s">
        <v>139</v>
      </c>
      <c r="C155" s="186" t="s">
        <v>612</v>
      </c>
      <c r="D155" s="230"/>
      <c r="E155" s="182" t="s">
        <v>255</v>
      </c>
      <c r="F155" s="182" t="s">
        <v>611</v>
      </c>
      <c r="G155" s="182" t="s">
        <v>149</v>
      </c>
      <c r="H155" s="183"/>
      <c r="I155" s="184" t="str">
        <f ca="1">IF(ISERROR($V155),"",OFFSET('Smelter Look-up'!$H$4,$V155-4,0))</f>
        <v>Marilao</v>
      </c>
      <c r="J155" s="184" t="str">
        <f ca="1">IF(ISERROR($V155),"",OFFSET('Smelter Look-up'!$I$4,$V155-4,0))</f>
        <v>Bulacan</v>
      </c>
      <c r="K155" s="224"/>
      <c r="L155" s="224"/>
      <c r="M155" s="224"/>
      <c r="N155" s="224"/>
      <c r="O155" s="224" t="s">
        <v>613</v>
      </c>
      <c r="P155" s="185"/>
      <c r="Q155" s="225"/>
      <c r="R155" s="182" t="str">
        <f ca="1">IF(ISERROR($V155),"",OFFSET('Smelter Look-up'!$C$4,$V155-4,0)&amp;"")</f>
        <v>Philippine Chuangxin Industrial Co., Inc.</v>
      </c>
      <c r="S155" s="181" t="str">
        <f t="shared" ca="1" si="12"/>
        <v>PH</v>
      </c>
      <c r="T155" s="181" t="str">
        <f ca="1">IF(B155="","",IF(ISERROR(MATCH($J155,SorP!$B$1:$B$6279,0)),"",INDIRECT("'SorP'!$A$"&amp;MATCH($S155&amp;$J155,SorP!C:C,0))))</f>
        <v>PH-BUL</v>
      </c>
      <c r="U155" s="201"/>
      <c r="V155" s="226">
        <f>IF(C155="",NA(),IF(OR(C155="Smelter not listed",C155="Smelter not yet identified"),MATCH($B155&amp;$D155,'Smelter Look-up'!$J:$J,0),MATCH($B155&amp;$C155,'Smelter Look-up'!$J:$J,0)))</f>
        <v>626</v>
      </c>
      <c r="X155" s="227">
        <f t="shared" si="13"/>
        <v>0</v>
      </c>
      <c r="AB155" s="228" t="str">
        <f t="shared" si="14"/>
        <v>TungstenPhilippine Chuangxin Industrial Co., Inc.</v>
      </c>
    </row>
    <row r="156" spans="1:28" s="227" customFormat="1" ht="102">
      <c r="A156" s="181" t="s">
        <v>614</v>
      </c>
      <c r="B156" s="182" t="s">
        <v>139</v>
      </c>
      <c r="C156" s="186" t="s">
        <v>615</v>
      </c>
      <c r="D156" s="230"/>
      <c r="E156" s="182" t="s">
        <v>225</v>
      </c>
      <c r="F156" s="182" t="s">
        <v>614</v>
      </c>
      <c r="G156" s="182" t="s">
        <v>149</v>
      </c>
      <c r="H156" s="183"/>
      <c r="I156" s="184" t="str">
        <f ca="1">IF(ISERROR($V156),"",OFFSET('Smelter Look-up'!$H$4,$V156-4,0))</f>
        <v>Araçariguama</v>
      </c>
      <c r="J156" s="184" t="str">
        <f ca="1">IF(ISERROR($V156),"",OFFSET('Smelter Look-up'!$I$4,$V156-4,0))</f>
        <v>São Paulo</v>
      </c>
      <c r="K156" s="224"/>
      <c r="L156" s="224"/>
      <c r="M156" s="224"/>
      <c r="N156" s="224"/>
      <c r="O156" s="224" t="s">
        <v>616</v>
      </c>
      <c r="P156" s="185"/>
      <c r="Q156" s="225"/>
      <c r="R156" s="182" t="str">
        <f ca="1">IF(ISERROR($V156),"",OFFSET('Smelter Look-up'!$C$4,$V156-4,0)&amp;"")</f>
        <v>ACL Metais Eireli</v>
      </c>
      <c r="S156" s="181" t="str">
        <f t="shared" ca="1" si="12"/>
        <v>BR</v>
      </c>
      <c r="T156" s="181" t="str">
        <f ca="1">IF(B156="","",IF(ISERROR(MATCH($J156,SorP!$B$1:$B$6279,0)),"",INDIRECT("'SorP'!$A$"&amp;MATCH($S156&amp;$J156,SorP!C:C,0))))</f>
        <v>BR-SP</v>
      </c>
      <c r="U156" s="201"/>
      <c r="V156" s="226">
        <f>IF(C156="",NA(),IF(OR(C156="Smelter not listed",C156="Smelter not yet identified"),MATCH($B156&amp;$D156,'Smelter Look-up'!$J:$J,0),MATCH($B156&amp;$C156,'Smelter Look-up'!$J:$J,0)))</f>
        <v>559</v>
      </c>
      <c r="X156" s="227">
        <f t="shared" si="13"/>
        <v>0</v>
      </c>
      <c r="AB156" s="228" t="str">
        <f t="shared" si="14"/>
        <v>TungstenACL Metais Eireli</v>
      </c>
    </row>
    <row r="157" spans="1:28" s="227" customFormat="1" ht="102">
      <c r="A157" s="181" t="s">
        <v>617</v>
      </c>
      <c r="B157" s="182" t="s">
        <v>139</v>
      </c>
      <c r="C157" s="186" t="s">
        <v>618</v>
      </c>
      <c r="D157" s="230"/>
      <c r="E157" s="182" t="s">
        <v>177</v>
      </c>
      <c r="F157" s="182" t="s">
        <v>617</v>
      </c>
      <c r="G157" s="182" t="s">
        <v>149</v>
      </c>
      <c r="H157" s="183"/>
      <c r="I157" s="184" t="str">
        <f ca="1">IF(ISERROR($V157),"",OFFSET('Smelter Look-up'!$H$4,$V157-4,0))</f>
        <v>Roshal</v>
      </c>
      <c r="J157" s="184" t="str">
        <f ca="1">IF(ISERROR($V157),"",OFFSET('Smelter Look-up'!$I$4,$V157-4,0))</f>
        <v>Moskovskaja oblast'</v>
      </c>
      <c r="K157" s="224"/>
      <c r="L157" s="224"/>
      <c r="M157" s="224"/>
      <c r="N157" s="224"/>
      <c r="O157" s="224" t="s">
        <v>619</v>
      </c>
      <c r="P157" s="185"/>
      <c r="Q157" s="225"/>
      <c r="R157" s="182" t="str">
        <f ca="1">IF(ISERROR($V157),"",OFFSET('Smelter Look-up'!$C$4,$V157-4,0)&amp;"")</f>
        <v>Moliren Ltd.</v>
      </c>
      <c r="S157" s="181" t="str">
        <f t="shared" ca="1" si="12"/>
        <v>RU</v>
      </c>
      <c r="T157" s="181" t="str">
        <f ca="1">IF(B157="","",IF(ISERROR(MATCH($J157,SorP!$B$1:$B$6279,0)),"",INDIRECT("'SorP'!$A$"&amp;MATCH($S157&amp;$J157,SorP!C:C,0))))</f>
        <v>RU-MOS</v>
      </c>
      <c r="U157" s="201"/>
      <c r="V157" s="226">
        <f>IF(C157="",NA(),IF(OR(C157="Smelter not listed",C157="Smelter not yet identified"),MATCH($B157&amp;$D157,'Smelter Look-up'!$J:$J,0),MATCH($B157&amp;$C157,'Smelter Look-up'!$J:$J,0)))</f>
        <v>618</v>
      </c>
      <c r="X157" s="227">
        <f t="shared" si="13"/>
        <v>0</v>
      </c>
      <c r="AB157" s="228" t="str">
        <f t="shared" si="14"/>
        <v>TungstenMoliren Ltd.</v>
      </c>
    </row>
    <row r="158" spans="1:28" s="227" customFormat="1" ht="89.25">
      <c r="A158" s="181" t="s">
        <v>620</v>
      </c>
      <c r="B158" s="182" t="s">
        <v>140</v>
      </c>
      <c r="C158" s="186" t="s">
        <v>621</v>
      </c>
      <c r="D158" s="230"/>
      <c r="E158" s="182" t="s">
        <v>156</v>
      </c>
      <c r="F158" s="182" t="s">
        <v>620</v>
      </c>
      <c r="G158" s="182" t="s">
        <v>149</v>
      </c>
      <c r="H158" s="183"/>
      <c r="I158" s="184" t="str">
        <f ca="1">IF(ISERROR($V158),"",OFFSET('Smelter Look-up'!$H$4,$V158-4,0))</f>
        <v>Pforzheim</v>
      </c>
      <c r="J158" s="184" t="str">
        <f ca="1">IF(ISERROR($V158),"",OFFSET('Smelter Look-up'!$I$4,$V158-4,0))</f>
        <v>Baden-Württemberg</v>
      </c>
      <c r="K158" s="224"/>
      <c r="L158" s="224"/>
      <c r="M158" s="224"/>
      <c r="N158" s="224"/>
      <c r="O158" s="224" t="s">
        <v>622</v>
      </c>
      <c r="P158" s="185"/>
      <c r="Q158" s="225"/>
      <c r="R158" s="182" t="str">
        <f ca="1">IF(ISERROR($V158),"",OFFSET('Smelter Look-up'!$C$4,$V158-4,0)&amp;"")</f>
        <v>Degussa Sonne / Mond Goldhandel GmbH</v>
      </c>
      <c r="S158" s="181" t="str">
        <f t="shared" ca="1" si="12"/>
        <v>DE</v>
      </c>
      <c r="T158" s="181" t="str">
        <f ca="1">IF(B158="","",IF(ISERROR(MATCH($J158,SorP!$B$1:$B$6279,0)),"",INDIRECT("'SorP'!$A$"&amp;MATCH($S158&amp;$J158,SorP!C:C,0))))</f>
        <v>DE-BW</v>
      </c>
      <c r="U158" s="201"/>
      <c r="V158" s="226">
        <f>IF(C158="",NA(),IF(OR(C158="Smelter not listed",C158="Smelter not yet identified"),MATCH($B158&amp;$D158,'Smelter Look-up'!$J:$J,0),MATCH($B158&amp;$C158,'Smelter Look-up'!$J:$J,0)))</f>
        <v>62</v>
      </c>
      <c r="X158" s="227">
        <f t="shared" si="13"/>
        <v>0</v>
      </c>
      <c r="AB158" s="228" t="str">
        <f t="shared" si="14"/>
        <v>GoldDegussa Sonne / Mond Goldhandel GmbH</v>
      </c>
    </row>
    <row r="159" spans="1:28" s="227" customFormat="1" ht="127.5">
      <c r="A159" s="181" t="s">
        <v>623</v>
      </c>
      <c r="B159" s="182" t="s">
        <v>140</v>
      </c>
      <c r="C159" s="186" t="s">
        <v>624</v>
      </c>
      <c r="D159" s="230"/>
      <c r="E159" s="182" t="s">
        <v>169</v>
      </c>
      <c r="F159" s="182" t="s">
        <v>623</v>
      </c>
      <c r="G159" s="182" t="s">
        <v>149</v>
      </c>
      <c r="H159" s="183"/>
      <c r="I159" s="184" t="str">
        <f ca="1">IF(ISERROR($V159),"",OFFSET('Smelter Look-up'!$H$4,$V159-4,0))</f>
        <v>Gunsan-si</v>
      </c>
      <c r="J159" s="184" t="str">
        <f ca="1">IF(ISERROR($V159),"",OFFSET('Smelter Look-up'!$I$4,$V159-4,0))</f>
        <v>Jeollabuk-do</v>
      </c>
      <c r="K159" s="224"/>
      <c r="L159" s="224"/>
      <c r="M159" s="224"/>
      <c r="N159" s="224"/>
      <c r="O159" s="224" t="s">
        <v>625</v>
      </c>
      <c r="P159" s="185"/>
      <c r="Q159" s="225"/>
      <c r="R159" s="182" t="str">
        <f ca="1">IF(ISERROR($V159),"",OFFSET('Smelter Look-up'!$C$4,$V159-4,0)&amp;"")</f>
        <v>SungEel HiMetal Co., Ltd.</v>
      </c>
      <c r="S159" s="181" t="str">
        <f t="shared" ca="1" si="12"/>
        <v>KR</v>
      </c>
      <c r="T159" s="181" t="str">
        <f ca="1">IF(B159="","",IF(ISERROR(MATCH($J159,SorP!$B$1:$B$6279,0)),"",INDIRECT("'SorP'!$A$"&amp;MATCH($S159&amp;$J159,SorP!C:C,0))))</f>
        <v>KR-45</v>
      </c>
      <c r="U159" s="201"/>
      <c r="V159" s="226">
        <f>IF(C159="",NA(),IF(OR(C159="Smelter not listed",C159="Smelter not yet identified"),MATCH($B159&amp;$D159,'Smelter Look-up'!$J:$J,0),MATCH($B159&amp;$C159,'Smelter Look-up'!$J:$J,0)))</f>
        <v>266</v>
      </c>
      <c r="X159" s="227">
        <f t="shared" si="13"/>
        <v>0</v>
      </c>
      <c r="AB159" s="228" t="str">
        <f t="shared" si="14"/>
        <v>GoldSungEel HiMetal Co., Ltd.</v>
      </c>
    </row>
    <row r="160" spans="1:28" s="227" customFormat="1" ht="153">
      <c r="A160" s="181" t="s">
        <v>626</v>
      </c>
      <c r="B160" s="182" t="s">
        <v>138</v>
      </c>
      <c r="C160" s="186" t="s">
        <v>627</v>
      </c>
      <c r="D160" s="230"/>
      <c r="E160" s="182" t="s">
        <v>225</v>
      </c>
      <c r="F160" s="182" t="s">
        <v>626</v>
      </c>
      <c r="G160" s="182" t="s">
        <v>149</v>
      </c>
      <c r="H160" s="183"/>
      <c r="I160" s="184" t="str">
        <f ca="1">IF(ISERROR($V160),"",OFFSET('Smelter Look-up'!$H$4,$V160-4,0))</f>
        <v>São José</v>
      </c>
      <c r="J160" s="184" t="str">
        <f ca="1">IF(ISERROR($V160),"",OFFSET('Smelter Look-up'!$I$4,$V160-4,0))</f>
        <v>Santa Catarina</v>
      </c>
      <c r="K160" s="224"/>
      <c r="L160" s="224"/>
      <c r="M160" s="224"/>
      <c r="N160" s="224"/>
      <c r="O160" s="224" t="s">
        <v>502</v>
      </c>
      <c r="P160" s="185"/>
      <c r="Q160" s="225"/>
      <c r="R160" s="182" t="str">
        <f ca="1">IF(ISERROR($V160),"",OFFSET('Smelter Look-up'!$C$4,$V160-4,0)&amp;"")</f>
        <v>CRM Fundicao De Metais E Comercio De Equipamentos Eletronicos Do Brasil Ltda</v>
      </c>
      <c r="S160" s="181" t="str">
        <f t="shared" ca="1" si="12"/>
        <v>BR</v>
      </c>
      <c r="T160" s="181" t="str">
        <f ca="1">IF(B160="","",IF(ISERROR(MATCH($J160,SorP!$B$1:$B$6279,0)),"",INDIRECT("'SorP'!$A$"&amp;MATCH($S160&amp;$J160,SorP!C:C,0))))</f>
        <v>BR-SC</v>
      </c>
      <c r="U160" s="201"/>
      <c r="V160" s="226">
        <f>IF(C160="",NA(),IF(OR(C160="Smelter not listed",C160="Smelter not yet identified"),MATCH($B160&amp;$D160,'Smelter Look-up'!$J:$J,0),MATCH($B160&amp;$C160,'Smelter Look-up'!$J:$J,0)))</f>
        <v>409</v>
      </c>
      <c r="X160" s="227">
        <f t="shared" si="13"/>
        <v>0</v>
      </c>
      <c r="AB160" s="228" t="str">
        <f t="shared" si="14"/>
        <v>TinCRM Fundicao De Metais E Comercio De Equipamentos Eletronicos Do Brasil Ltda</v>
      </c>
    </row>
    <row r="161" spans="1:28" s="227" customFormat="1" ht="51">
      <c r="A161" s="181" t="s">
        <v>628</v>
      </c>
      <c r="B161" s="182" t="s">
        <v>139</v>
      </c>
      <c r="C161" s="186" t="s">
        <v>629</v>
      </c>
      <c r="D161" s="230"/>
      <c r="E161" s="182" t="s">
        <v>177</v>
      </c>
      <c r="F161" s="182" t="s">
        <v>628</v>
      </c>
      <c r="G161" s="182" t="s">
        <v>149</v>
      </c>
      <c r="H161" s="183"/>
      <c r="I161" s="184" t="str">
        <f ca="1">IF(ISERROR($V161),"",OFFSET('Smelter Look-up'!$H$4,$V161-4,0))</f>
        <v>Ramenskoe</v>
      </c>
      <c r="J161" s="184" t="str">
        <f ca="1">IF(ISERROR($V161),"",OFFSET('Smelter Look-up'!$I$4,$V161-4,0))</f>
        <v>Moskovskaja oblast'</v>
      </c>
      <c r="K161" s="224"/>
      <c r="L161" s="224"/>
      <c r="M161" s="224"/>
      <c r="N161" s="224"/>
      <c r="O161" s="224" t="s">
        <v>435</v>
      </c>
      <c r="P161" s="185"/>
      <c r="Q161" s="225"/>
      <c r="R161" s="182" t="str">
        <f ca="1">IF(ISERROR($V161),"",OFFSET('Smelter Look-up'!$C$4,$V161-4,0)&amp;"")</f>
        <v>OOO “Technolom” 1</v>
      </c>
      <c r="S161" s="181" t="str">
        <f t="shared" ca="1" si="12"/>
        <v>RU</v>
      </c>
      <c r="T161" s="181" t="str">
        <f ca="1">IF(B161="","",IF(ISERROR(MATCH($J161,SorP!$B$1:$B$6279,0)),"",INDIRECT("'SorP'!$A$"&amp;MATCH($S161&amp;$J161,SorP!C:C,0))))</f>
        <v>RU-MOS</v>
      </c>
      <c r="U161" s="201"/>
      <c r="V161" s="226">
        <f>IF(C161="",NA(),IF(OR(C161="Smelter not listed",C161="Smelter not yet identified"),MATCH($B161&amp;$D161,'Smelter Look-up'!$J:$J,0),MATCH($B161&amp;$C161,'Smelter Look-up'!$J:$J,0)))</f>
        <v>624</v>
      </c>
      <c r="X161" s="227">
        <f t="shared" si="13"/>
        <v>0</v>
      </c>
      <c r="AB161" s="228" t="str">
        <f t="shared" si="14"/>
        <v>TungstenOOO “Technolom” 1</v>
      </c>
    </row>
    <row r="162" spans="1:28" s="227" customFormat="1" ht="38.25">
      <c r="A162" s="181" t="s">
        <v>630</v>
      </c>
      <c r="B162" s="182" t="s">
        <v>139</v>
      </c>
      <c r="C162" s="186" t="s">
        <v>631</v>
      </c>
      <c r="D162" s="230"/>
      <c r="E162" s="182" t="s">
        <v>177</v>
      </c>
      <c r="F162" s="182" t="s">
        <v>630</v>
      </c>
      <c r="G162" s="182" t="s">
        <v>149</v>
      </c>
      <c r="H162" s="183"/>
      <c r="I162" s="184" t="str">
        <f ca="1">IF(ISERROR($V162),"",OFFSET('Smelter Look-up'!$H$4,$V162-4,0))</f>
        <v>Kostroma</v>
      </c>
      <c r="J162" s="184" t="str">
        <f ca="1">IF(ISERROR($V162),"",OFFSET('Smelter Look-up'!$I$4,$V162-4,0))</f>
        <v>Kostromskaya oblast'</v>
      </c>
      <c r="K162" s="224"/>
      <c r="L162" s="224"/>
      <c r="M162" s="224"/>
      <c r="N162" s="224"/>
      <c r="O162" s="224" t="s">
        <v>435</v>
      </c>
      <c r="P162" s="185"/>
      <c r="Q162" s="225"/>
      <c r="R162" s="182" t="str">
        <f ca="1">IF(ISERROR($V162),"",OFFSET('Smelter Look-up'!$C$4,$V162-4,0)&amp;"")</f>
        <v>LLC Vostok</v>
      </c>
      <c r="S162" s="181" t="str">
        <f t="shared" ca="1" si="12"/>
        <v>RU</v>
      </c>
      <c r="T162" s="181" t="str">
        <f ca="1">IF(B162="","",IF(ISERROR(MATCH($J162,SorP!$B$1:$B$6279,0)),"",INDIRECT("'SorP'!$A$"&amp;MATCH($S162&amp;$J162,SorP!C:C,0))))</f>
        <v>RU-KOS</v>
      </c>
      <c r="U162" s="201"/>
      <c r="V162" s="226">
        <f>IF(C162="",NA(),IF(OR(C162="Smelter not listed",C162="Smelter not yet identified"),MATCH($B162&amp;$D162,'Smelter Look-up'!$J:$J,0),MATCH($B162&amp;$C162,'Smelter Look-up'!$J:$J,0)))</f>
        <v>614</v>
      </c>
      <c r="X162" s="227">
        <f t="shared" si="13"/>
        <v>0</v>
      </c>
      <c r="AB162" s="228" t="str">
        <f t="shared" si="14"/>
        <v>TungstenLLC Vostok</v>
      </c>
    </row>
    <row r="163" spans="1:28" s="227" customFormat="1" ht="102">
      <c r="A163" s="181" t="s">
        <v>632</v>
      </c>
      <c r="B163" s="182" t="s">
        <v>139</v>
      </c>
      <c r="C163" s="186" t="s">
        <v>633</v>
      </c>
      <c r="D163" s="230"/>
      <c r="E163" s="182" t="s">
        <v>427</v>
      </c>
      <c r="F163" s="182" t="s">
        <v>632</v>
      </c>
      <c r="G163" s="182" t="s">
        <v>149</v>
      </c>
      <c r="H163" s="183"/>
      <c r="I163" s="184" t="str">
        <f ca="1">IF(ISERROR($V163),"",OFFSET('Smelter Look-up'!$H$4,$V163-4,0))</f>
        <v>Song Cong</v>
      </c>
      <c r="J163" s="184" t="str">
        <f ca="1">IF(ISERROR($V163),"",OFFSET('Smelter Look-up'!$I$4,$V163-4,0))</f>
        <v>Thái Nguyên</v>
      </c>
      <c r="K163" s="224"/>
      <c r="L163" s="224"/>
      <c r="M163" s="224"/>
      <c r="N163" s="224"/>
      <c r="O163" s="224" t="s">
        <v>435</v>
      </c>
      <c r="P163" s="185"/>
      <c r="Q163" s="225"/>
      <c r="R163" s="182" t="str">
        <f ca="1">IF(ISERROR($V163),"",OFFSET('Smelter Look-up'!$C$4,$V163-4,0)&amp;"")</f>
        <v>Tungsten Vietnam Joint Stock Company</v>
      </c>
      <c r="S163" s="181" t="str">
        <f t="shared" ca="1" si="12"/>
        <v>VN</v>
      </c>
      <c r="T163" s="181" t="str">
        <f ca="1">IF(B163="","",IF(ISERROR(MATCH($J163,SorP!$B$1:$B$6279,0)),"",INDIRECT("'SorP'!$A$"&amp;MATCH($S163&amp;$J163,SorP!C:C,0))))</f>
        <v>VN-69</v>
      </c>
      <c r="U163" s="201"/>
      <c r="V163" s="226">
        <f>IF(C163="",NA(),IF(OR(C163="Smelter not listed",C163="Smelter not yet identified"),MATCH($B163&amp;$D163,'Smelter Look-up'!$J:$J,0),MATCH($B163&amp;$C163,'Smelter Look-up'!$J:$J,0)))</f>
        <v>628</v>
      </c>
      <c r="X163" s="227">
        <f t="shared" si="13"/>
        <v>0</v>
      </c>
      <c r="AB163" s="228" t="str">
        <f t="shared" si="14"/>
        <v>TungstenTungsten Vietnam Joint Stock Company</v>
      </c>
    </row>
    <row r="164" spans="1:28" s="227" customFormat="1" ht="51">
      <c r="A164" s="181" t="s">
        <v>634</v>
      </c>
      <c r="B164" s="182" t="s">
        <v>140</v>
      </c>
      <c r="C164" s="186" t="s">
        <v>635</v>
      </c>
      <c r="D164" s="230"/>
      <c r="E164" s="182" t="s">
        <v>225</v>
      </c>
      <c r="F164" s="182" t="s">
        <v>634</v>
      </c>
      <c r="G164" s="182" t="s">
        <v>149</v>
      </c>
      <c r="H164" s="183"/>
      <c r="I164" s="184" t="str">
        <f ca="1">IF(ISERROR($V164),"",OFFSET('Smelter Look-up'!$H$4,$V164-4,0))</f>
        <v>Manaus</v>
      </c>
      <c r="J164" s="184" t="str">
        <f ca="1">IF(ISERROR($V164),"",OFFSET('Smelter Look-up'!$I$4,$V164-4,0))</f>
        <v>Amazonas</v>
      </c>
      <c r="K164" s="224"/>
      <c r="L164" s="224"/>
      <c r="M164" s="224"/>
      <c r="N164" s="224"/>
      <c r="O164" s="224" t="s">
        <v>435</v>
      </c>
      <c r="P164" s="185"/>
      <c r="Q164" s="225"/>
      <c r="R164" s="182" t="str">
        <f ca="1">IF(ISERROR($V164),"",OFFSET('Smelter Look-up'!$C$4,$V164-4,0)&amp;"")</f>
        <v>Coimpa Industrial LTDA</v>
      </c>
      <c r="S164" s="181" t="str">
        <f t="shared" ca="1" si="12"/>
        <v>BR</v>
      </c>
      <c r="T164" s="181" t="str">
        <f ca="1">IF(B164="","",IF(ISERROR(MATCH($J164,SorP!$B$1:$B$6279,0)),"",INDIRECT("'SorP'!$A$"&amp;MATCH($S164&amp;$J164,SorP!C:C,0))))</f>
        <v>BR-AM</v>
      </c>
      <c r="U164" s="201"/>
      <c r="V164" s="226">
        <f>IF(C164="",NA(),IF(OR(C164="Smelter not listed",C164="Smelter not yet identified"),MATCH($B164&amp;$D164,'Smelter Look-up'!$J:$J,0),MATCH($B164&amp;$C164,'Smelter Look-up'!$J:$J,0)))</f>
        <v>59</v>
      </c>
      <c r="X164" s="227">
        <f t="shared" si="13"/>
        <v>0</v>
      </c>
      <c r="AB164" s="228" t="str">
        <f t="shared" si="14"/>
        <v>GoldCoimpa Industrial LTDA</v>
      </c>
    </row>
    <row r="165" spans="1:28" s="227" customFormat="1" ht="51">
      <c r="A165" s="181" t="s">
        <v>636</v>
      </c>
      <c r="B165" s="182" t="s">
        <v>139</v>
      </c>
      <c r="C165" s="186" t="s">
        <v>145</v>
      </c>
      <c r="D165" s="230" t="s">
        <v>637</v>
      </c>
      <c r="E165" s="182" t="s">
        <v>427</v>
      </c>
      <c r="F165" s="182" t="s">
        <v>636</v>
      </c>
      <c r="G165" s="182" t="s">
        <v>149</v>
      </c>
      <c r="H165" s="183"/>
      <c r="I165" s="184" t="str">
        <f ca="1">IF(ISERROR($V165),"",OFFSET('Smelter Look-up'!$H$4,$V165-4,0))</f>
        <v/>
      </c>
      <c r="J165" s="184" t="str">
        <f ca="1">IF(ISERROR($V165),"",OFFSET('Smelter Look-up'!$I$4,$V165-4,0))</f>
        <v/>
      </c>
      <c r="K165" s="224"/>
      <c r="L165" s="224"/>
      <c r="M165" s="224"/>
      <c r="N165" s="224"/>
      <c r="O165" s="224" t="s">
        <v>638</v>
      </c>
      <c r="P165" s="185"/>
      <c r="Q165" s="225"/>
      <c r="R165" s="182" t="str">
        <f ca="1">IF(ISERROR($V165),"",OFFSET('Smelter Look-up'!$C$4,$V165-4,0)&amp;"")</f>
        <v/>
      </c>
      <c r="S165" s="181" t="str">
        <f t="shared" ca="1" si="12"/>
        <v>VN</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13"/>
        <v>0</v>
      </c>
      <c r="AB165" s="228" t="str">
        <f t="shared" si="14"/>
        <v>TungstenSmelter Not Listed</v>
      </c>
    </row>
    <row r="166" spans="1:28" s="227" customFormat="1" ht="38.25">
      <c r="A166" s="181" t="s">
        <v>639</v>
      </c>
      <c r="B166" s="182" t="s">
        <v>138</v>
      </c>
      <c r="C166" s="186" t="s">
        <v>145</v>
      </c>
      <c r="D166" s="230" t="s">
        <v>640</v>
      </c>
      <c r="E166" s="182" t="s">
        <v>166</v>
      </c>
      <c r="F166" s="182" t="s">
        <v>639</v>
      </c>
      <c r="G166" s="182" t="s">
        <v>149</v>
      </c>
      <c r="H166" s="183"/>
      <c r="I166" s="184" t="str">
        <f ca="1">IF(ISERROR($V166),"",OFFSET('Smelter Look-up'!$H$4,$V166-4,0))</f>
        <v/>
      </c>
      <c r="J166" s="184" t="str">
        <f ca="1">IF(ISERROR($V166),"",OFFSET('Smelter Look-up'!$I$4,$V166-4,0))</f>
        <v/>
      </c>
      <c r="K166" s="224"/>
      <c r="L166" s="224"/>
      <c r="M166" s="224"/>
      <c r="N166" s="224"/>
      <c r="O166" s="224" t="s">
        <v>638</v>
      </c>
      <c r="P166" s="185"/>
      <c r="Q166" s="225"/>
      <c r="R166" s="182" t="str">
        <f ca="1">IF(ISERROR($V166),"",OFFSET('Smelter Look-up'!$C$4,$V166-4,0)&amp;"")</f>
        <v/>
      </c>
      <c r="S166" s="181" t="str">
        <f t="shared" ref="S166:S196" ca="1" si="15">IF(B166="","",IF(ISERROR(MATCH($E166,CL,0)),"Unknown",INDIRECT("'C'!$A$"&amp;MATCH($E166,CL,0)+1)))</f>
        <v>ID</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16">IF(AND(C166="Smelter not listed",OR(LEN(D166)=0,LEN(E166)=0)),1,0)</f>
        <v>0</v>
      </c>
      <c r="AB166" s="228" t="str">
        <f t="shared" ref="AB166:AB196" si="17">B166&amp;C166</f>
        <v>TinSmelter Not Listed</v>
      </c>
    </row>
    <row r="167" spans="1:28" s="227" customFormat="1" ht="38.25">
      <c r="A167" s="181" t="s">
        <v>641</v>
      </c>
      <c r="B167" s="182" t="s">
        <v>138</v>
      </c>
      <c r="C167" s="186" t="s">
        <v>145</v>
      </c>
      <c r="D167" s="230" t="s">
        <v>642</v>
      </c>
      <c r="E167" s="182" t="s">
        <v>488</v>
      </c>
      <c r="F167" s="182" t="s">
        <v>641</v>
      </c>
      <c r="G167" s="182" t="s">
        <v>149</v>
      </c>
      <c r="H167" s="183"/>
      <c r="I167" s="184" t="str">
        <f ca="1">IF(ISERROR($V167),"",OFFSET('Smelter Look-up'!$H$4,$V167-4,0))</f>
        <v/>
      </c>
      <c r="J167" s="184" t="str">
        <f ca="1">IF(ISERROR($V167),"",OFFSET('Smelter Look-up'!$I$4,$V167-4,0))</f>
        <v/>
      </c>
      <c r="K167" s="224"/>
      <c r="L167" s="224"/>
      <c r="M167" s="224"/>
      <c r="N167" s="224"/>
      <c r="O167" s="224" t="s">
        <v>638</v>
      </c>
      <c r="P167" s="185"/>
      <c r="Q167" s="225"/>
      <c r="R167" s="182" t="str">
        <f ca="1">IF(ISERROR($V167),"",OFFSET('Smelter Look-up'!$C$4,$V167-4,0)&amp;"")</f>
        <v/>
      </c>
      <c r="S167" s="181" t="str">
        <f t="shared" ca="1" si="15"/>
        <v>IN</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16"/>
        <v>0</v>
      </c>
      <c r="AB167" s="228" t="str">
        <f t="shared" si="17"/>
        <v>TinSmelter Not Listed</v>
      </c>
    </row>
    <row r="168" spans="1:28" s="227" customFormat="1" ht="38.25">
      <c r="A168" s="181" t="s">
        <v>643</v>
      </c>
      <c r="B168" s="182" t="s">
        <v>140</v>
      </c>
      <c r="C168" s="186" t="s">
        <v>145</v>
      </c>
      <c r="D168" s="230" t="s">
        <v>644</v>
      </c>
      <c r="E168" s="182" t="s">
        <v>488</v>
      </c>
      <c r="F168" s="182" t="s">
        <v>643</v>
      </c>
      <c r="G168" s="182" t="s">
        <v>149</v>
      </c>
      <c r="H168" s="183"/>
      <c r="I168" s="184" t="str">
        <f ca="1">IF(ISERROR($V168),"",OFFSET('Smelter Look-up'!$H$4,$V168-4,0))</f>
        <v/>
      </c>
      <c r="J168" s="184" t="str">
        <f ca="1">IF(ISERROR($V168),"",OFFSET('Smelter Look-up'!$I$4,$V168-4,0))</f>
        <v/>
      </c>
      <c r="K168" s="224"/>
      <c r="L168" s="224"/>
      <c r="M168" s="224"/>
      <c r="N168" s="224"/>
      <c r="O168" s="224" t="s">
        <v>638</v>
      </c>
      <c r="P168" s="185"/>
      <c r="Q168" s="225"/>
      <c r="R168" s="182" t="str">
        <f ca="1">IF(ISERROR($V168),"",OFFSET('Smelter Look-up'!$C$4,$V168-4,0)&amp;"")</f>
        <v/>
      </c>
      <c r="S168" s="181" t="str">
        <f t="shared" ca="1" si="15"/>
        <v>IN</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16"/>
        <v>0</v>
      </c>
      <c r="AB168" s="228" t="str">
        <f t="shared" si="17"/>
        <v>GoldSmelter Not Listed</v>
      </c>
    </row>
    <row r="169" spans="1:28" s="227" customFormat="1" ht="38.25">
      <c r="A169" s="181" t="s">
        <v>645</v>
      </c>
      <c r="B169" s="182" t="s">
        <v>140</v>
      </c>
      <c r="C169" s="186" t="s">
        <v>145</v>
      </c>
      <c r="D169" s="230" t="s">
        <v>646</v>
      </c>
      <c r="E169" s="182" t="s">
        <v>647</v>
      </c>
      <c r="F169" s="182" t="s">
        <v>645</v>
      </c>
      <c r="G169" s="182" t="s">
        <v>149</v>
      </c>
      <c r="H169" s="183"/>
      <c r="I169" s="184" t="str">
        <f ca="1">IF(ISERROR($V169),"",OFFSET('Smelter Look-up'!$H$4,$V169-4,0))</f>
        <v/>
      </c>
      <c r="J169" s="184" t="str">
        <f ca="1">IF(ISERROR($V169),"",OFFSET('Smelter Look-up'!$I$4,$V169-4,0))</f>
        <v/>
      </c>
      <c r="K169" s="224"/>
      <c r="L169" s="224"/>
      <c r="M169" s="224"/>
      <c r="N169" s="224"/>
      <c r="O169" s="224" t="s">
        <v>638</v>
      </c>
      <c r="P169" s="185"/>
      <c r="Q169" s="225"/>
      <c r="R169" s="182" t="str">
        <f ca="1">IF(ISERROR($V169),"",OFFSET('Smelter Look-up'!$C$4,$V169-4,0)&amp;"")</f>
        <v/>
      </c>
      <c r="S169" s="181" t="str">
        <f t="shared" ca="1" si="15"/>
        <v>PE</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16"/>
        <v>0</v>
      </c>
      <c r="AB169" s="228" t="str">
        <f t="shared" si="17"/>
        <v>GoldSmelter Not Listed</v>
      </c>
    </row>
    <row r="170" spans="1:28" s="227" customFormat="1" ht="38.25">
      <c r="A170" s="181" t="s">
        <v>648</v>
      </c>
      <c r="B170" s="182" t="s">
        <v>138</v>
      </c>
      <c r="C170" s="186" t="s">
        <v>145</v>
      </c>
      <c r="D170" s="230" t="s">
        <v>649</v>
      </c>
      <c r="E170" s="182" t="s">
        <v>650</v>
      </c>
      <c r="F170" s="182" t="s">
        <v>648</v>
      </c>
      <c r="G170" s="182" t="s">
        <v>149</v>
      </c>
      <c r="H170" s="183"/>
      <c r="I170" s="184" t="str">
        <f ca="1">IF(ISERROR($V170),"",OFFSET('Smelter Look-up'!$H$4,$V170-4,0))</f>
        <v/>
      </c>
      <c r="J170" s="184" t="str">
        <f ca="1">IF(ISERROR($V170),"",OFFSET('Smelter Look-up'!$I$4,$V170-4,0))</f>
        <v/>
      </c>
      <c r="K170" s="224"/>
      <c r="L170" s="224"/>
      <c r="M170" s="224"/>
      <c r="N170" s="224"/>
      <c r="O170" s="224" t="s">
        <v>638</v>
      </c>
      <c r="P170" s="185"/>
      <c r="Q170" s="225"/>
      <c r="R170" s="182" t="str">
        <f ca="1">IF(ISERROR($V170),"",OFFSET('Smelter Look-up'!$C$4,$V170-4,0)&amp;"")</f>
        <v/>
      </c>
      <c r="S170" s="181" t="str">
        <f t="shared" ca="1" si="15"/>
        <v>UG</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16"/>
        <v>0</v>
      </c>
      <c r="AB170" s="228" t="str">
        <f t="shared" si="17"/>
        <v>TinSmelter Not Listed</v>
      </c>
    </row>
    <row r="171" spans="1:28" s="227" customFormat="1" ht="102">
      <c r="A171" s="181" t="s">
        <v>651</v>
      </c>
      <c r="B171" s="182" t="s">
        <v>140</v>
      </c>
      <c r="C171" s="186" t="s">
        <v>652</v>
      </c>
      <c r="D171" s="230"/>
      <c r="E171" s="182" t="s">
        <v>241</v>
      </c>
      <c r="F171" s="182" t="s">
        <v>651</v>
      </c>
      <c r="G171" s="182" t="s">
        <v>149</v>
      </c>
      <c r="H171" s="183"/>
      <c r="I171" s="184" t="str">
        <f ca="1">IF(ISERROR($V171),"",OFFSET('Smelter Look-up'!$H$4,$V171-4,0))</f>
        <v>Almalyk</v>
      </c>
      <c r="J171" s="184" t="str">
        <f ca="1">IF(ISERROR($V171),"",OFFSET('Smelter Look-up'!$I$4,$V171-4,0))</f>
        <v>Toshkent</v>
      </c>
      <c r="K171" s="224"/>
      <c r="L171" s="224"/>
      <c r="M171" s="224"/>
      <c r="N171" s="224"/>
      <c r="O171" s="224" t="s">
        <v>653</v>
      </c>
      <c r="P171" s="185"/>
      <c r="Q171" s="225"/>
      <c r="R171" s="182" t="str">
        <f ca="1">IF(ISERROR($V171),"",OFFSET('Smelter Look-up'!$C$4,$V171-4,0)&amp;"")</f>
        <v>Almalyk Mining and Metallurgical Complex (AMMC)</v>
      </c>
      <c r="S171" s="181" t="str">
        <f t="shared" ca="1" si="15"/>
        <v>UZ</v>
      </c>
      <c r="T171" s="181" t="str">
        <f ca="1">IF(B171="","",IF(ISERROR(MATCH($J171,SorP!$B$1:$B$6279,0)),"",INDIRECT("'SorP'!$A$"&amp;MATCH($S171&amp;$J171,SorP!C:C,0))))</f>
        <v>UZ-TO</v>
      </c>
      <c r="U171" s="201"/>
      <c r="V171" s="226">
        <f>IF(C171="",NA(),IF(OR(C171="Smelter not listed",C171="Smelter not yet identified"),MATCH($B171&amp;$D171,'Smelter Look-up'!$J:$J,0),MATCH($B171&amp;$C171,'Smelter Look-up'!$J:$J,0)))</f>
        <v>20</v>
      </c>
      <c r="X171" s="227">
        <f t="shared" si="16"/>
        <v>0</v>
      </c>
      <c r="AB171" s="228" t="str">
        <f t="shared" si="17"/>
        <v>GoldAlmalyk Mining and Metallurgical Complex (AMMC)</v>
      </c>
    </row>
    <row r="172" spans="1:28" s="227" customFormat="1" ht="89.25">
      <c r="A172" s="181" t="s">
        <v>654</v>
      </c>
      <c r="B172" s="182" t="s">
        <v>140</v>
      </c>
      <c r="C172" s="186" t="s">
        <v>655</v>
      </c>
      <c r="D172" s="230"/>
      <c r="E172" s="182" t="s">
        <v>225</v>
      </c>
      <c r="F172" s="182" t="s">
        <v>654</v>
      </c>
      <c r="G172" s="182" t="s">
        <v>149</v>
      </c>
      <c r="H172" s="183"/>
      <c r="I172" s="184" t="str">
        <f ca="1">IF(ISERROR($V172),"",OFFSET('Smelter Look-up'!$H$4,$V172-4,0))</f>
        <v>Nova Lima</v>
      </c>
      <c r="J172" s="184" t="str">
        <f ca="1">IF(ISERROR($V172),"",OFFSET('Smelter Look-up'!$I$4,$V172-4,0))</f>
        <v>Minas Gerais</v>
      </c>
      <c r="K172" s="224"/>
      <c r="L172" s="224"/>
      <c r="M172" s="224"/>
      <c r="N172" s="224"/>
      <c r="O172" s="224" t="s">
        <v>656</v>
      </c>
      <c r="P172" s="185"/>
      <c r="Q172" s="225"/>
      <c r="R172" s="182" t="str">
        <f ca="1">IF(ISERROR($V172),"",OFFSET('Smelter Look-up'!$C$4,$V172-4,0)&amp;"")</f>
        <v>AngloGold Ashanti Corrego do Sitio Mineracao</v>
      </c>
      <c r="S172" s="181" t="str">
        <f t="shared" ca="1" si="15"/>
        <v>BR</v>
      </c>
      <c r="T172" s="181" t="str">
        <f ca="1">IF(B172="","",IF(ISERROR(MATCH($J172,SorP!$B$1:$B$6279,0)),"",INDIRECT("'SorP'!$A$"&amp;MATCH($S172&amp;$J172,SorP!C:C,0))))</f>
        <v>BR-MG</v>
      </c>
      <c r="U172" s="201"/>
      <c r="V172" s="226">
        <f>IF(C172="",NA(),IF(OR(C172="Smelter not listed",C172="Smelter not yet identified"),MATCH($B172&amp;$D172,'Smelter Look-up'!$J:$J,0),MATCH($B172&amp;$C172,'Smelter Look-up'!$J:$J,0)))</f>
        <v>23</v>
      </c>
      <c r="X172" s="227">
        <f t="shared" si="16"/>
        <v>0</v>
      </c>
      <c r="AB172" s="228" t="str">
        <f t="shared" si="17"/>
        <v>GoldAngloGold Ashanti Corrego do Sitio Mineracao</v>
      </c>
    </row>
    <row r="173" spans="1:28" s="227" customFormat="1" ht="76.5">
      <c r="A173" s="181" t="s">
        <v>657</v>
      </c>
      <c r="B173" s="182" t="s">
        <v>140</v>
      </c>
      <c r="C173" s="186" t="s">
        <v>658</v>
      </c>
      <c r="D173" s="230"/>
      <c r="E173" s="182" t="s">
        <v>221</v>
      </c>
      <c r="F173" s="182" t="s">
        <v>657</v>
      </c>
      <c r="G173" s="182" t="s">
        <v>149</v>
      </c>
      <c r="H173" s="183"/>
      <c r="I173" s="184" t="str">
        <f ca="1">IF(ISERROR($V173),"",OFFSET('Smelter Look-up'!$H$4,$V173-4,0))</f>
        <v>Mendrisio</v>
      </c>
      <c r="J173" s="184" t="str">
        <f ca="1">IF(ISERROR($V173),"",OFFSET('Smelter Look-up'!$I$4,$V173-4,0))</f>
        <v>Ticino</v>
      </c>
      <c r="K173" s="224"/>
      <c r="L173" s="224"/>
      <c r="M173" s="224"/>
      <c r="N173" s="224"/>
      <c r="O173" s="224" t="s">
        <v>659</v>
      </c>
      <c r="P173" s="185"/>
      <c r="Q173" s="225"/>
      <c r="R173" s="182" t="str">
        <f ca="1">IF(ISERROR($V173),"",OFFSET('Smelter Look-up'!$C$4,$V173-4,0)&amp;"")</f>
        <v>Argor-Heraeus S.A.</v>
      </c>
      <c r="S173" s="181" t="str">
        <f t="shared" ca="1" si="15"/>
        <v>CH</v>
      </c>
      <c r="T173" s="181" t="str">
        <f ca="1">IF(B173="","",IF(ISERROR(MATCH($J173,SorP!$B$1:$B$6279,0)),"",INDIRECT("'SorP'!$A$"&amp;MATCH($S173&amp;$J173,SorP!C:C,0))))</f>
        <v>CH-TI</v>
      </c>
      <c r="U173" s="201"/>
      <c r="V173" s="226">
        <f>IF(C173="",NA(),IF(OR(C173="Smelter not listed",C173="Smelter not yet identified"),MATCH($B173&amp;$D173,'Smelter Look-up'!$J:$J,0),MATCH($B173&amp;$C173,'Smelter Look-up'!$J:$J,0)))</f>
        <v>28</v>
      </c>
      <c r="X173" s="227">
        <f t="shared" si="16"/>
        <v>0</v>
      </c>
      <c r="AB173" s="228" t="str">
        <f t="shared" si="17"/>
        <v>GoldArgor-Heraeus S.A.</v>
      </c>
    </row>
    <row r="174" spans="1:28" s="227" customFormat="1" ht="191.25">
      <c r="A174" s="181" t="s">
        <v>660</v>
      </c>
      <c r="B174" s="182" t="s">
        <v>140</v>
      </c>
      <c r="C174" s="186" t="s">
        <v>661</v>
      </c>
      <c r="D174" s="230"/>
      <c r="E174" s="182" t="s">
        <v>173</v>
      </c>
      <c r="F174" s="182" t="s">
        <v>660</v>
      </c>
      <c r="G174" s="182" t="s">
        <v>149</v>
      </c>
      <c r="H174" s="183"/>
      <c r="I174" s="184" t="str">
        <f ca="1">IF(ISERROR($V174),"",OFFSET('Smelter Look-up'!$H$4,$V174-4,0))</f>
        <v>Kobe</v>
      </c>
      <c r="J174" s="184" t="str">
        <f ca="1">IF(ISERROR($V174),"",OFFSET('Smelter Look-up'!$I$4,$V174-4,0))</f>
        <v>Hyogo</v>
      </c>
      <c r="K174" s="224"/>
      <c r="L174" s="224"/>
      <c r="M174" s="224"/>
      <c r="N174" s="224"/>
      <c r="O174" s="224" t="s">
        <v>662</v>
      </c>
      <c r="P174" s="185"/>
      <c r="Q174" s="225"/>
      <c r="R174" s="182" t="str">
        <f ca="1">IF(ISERROR($V174),"",OFFSET('Smelter Look-up'!$C$4,$V174-4,0)&amp;"")</f>
        <v>Asahi Pretec Corp.</v>
      </c>
      <c r="S174" s="181" t="str">
        <f t="shared" ca="1" si="15"/>
        <v>JP</v>
      </c>
      <c r="T174" s="181" t="str">
        <f ca="1">IF(B174="","",IF(ISERROR(MATCH($J174,SorP!$B$1:$B$6279,0)),"",INDIRECT("'SorP'!$A$"&amp;MATCH($S174&amp;$J174,SorP!C:C,0))))</f>
        <v>JP-28</v>
      </c>
      <c r="U174" s="201"/>
      <c r="V174" s="226">
        <f>IF(C174="",NA(),IF(OR(C174="Smelter not listed",C174="Smelter not yet identified"),MATCH($B174&amp;$D174,'Smelter Look-up'!$J:$J,0),MATCH($B174&amp;$C174,'Smelter Look-up'!$J:$J,0)))</f>
        <v>29</v>
      </c>
      <c r="X174" s="227">
        <f t="shared" si="16"/>
        <v>0</v>
      </c>
      <c r="AB174" s="228" t="str">
        <f t="shared" si="17"/>
        <v>GoldAsahi Pretec Corp.</v>
      </c>
    </row>
    <row r="175" spans="1:28" s="227" customFormat="1" ht="102">
      <c r="A175" s="181" t="s">
        <v>663</v>
      </c>
      <c r="B175" s="182" t="s">
        <v>140</v>
      </c>
      <c r="C175" s="186" t="s">
        <v>664</v>
      </c>
      <c r="D175" s="230"/>
      <c r="E175" s="182" t="s">
        <v>400</v>
      </c>
      <c r="F175" s="182" t="s">
        <v>663</v>
      </c>
      <c r="G175" s="182" t="s">
        <v>149</v>
      </c>
      <c r="H175" s="183"/>
      <c r="I175" s="184" t="str">
        <f ca="1">IF(ISERROR($V175),"",OFFSET('Smelter Look-up'!$H$4,$V175-4,0))</f>
        <v>Istanbul</v>
      </c>
      <c r="J175" s="184" t="str">
        <f ca="1">IF(ISERROR($V175),"",OFFSET('Smelter Look-up'!$I$4,$V175-4,0))</f>
        <v>İstanbul</v>
      </c>
      <c r="K175" s="224"/>
      <c r="L175" s="224"/>
      <c r="M175" s="224"/>
      <c r="N175" s="224"/>
      <c r="O175" s="224" t="s">
        <v>665</v>
      </c>
      <c r="P175" s="185"/>
      <c r="Q175" s="225"/>
      <c r="R175" s="182" t="str">
        <f ca="1">IF(ISERROR($V175),"",OFFSET('Smelter Look-up'!$C$4,$V175-4,0)&amp;"")</f>
        <v>Atasay Kuyumculuk Sanayi Ve Ticaret A.S.</v>
      </c>
      <c r="S175" s="181" t="str">
        <f t="shared" ca="1" si="15"/>
        <v>TR</v>
      </c>
      <c r="T175" s="181" t="str">
        <f ca="1">IF(B175="","",IF(ISERROR(MATCH($J175,SorP!$B$1:$B$6279,0)),"",INDIRECT("'SorP'!$A$"&amp;MATCH($S175&amp;$J175,SorP!C:C,0))))</f>
        <v>TR-34</v>
      </c>
      <c r="U175" s="201"/>
      <c r="V175" s="226">
        <f>IF(C175="",NA(),IF(OR(C175="Smelter not listed",C175="Smelter not yet identified"),MATCH($B175&amp;$D175,'Smelter Look-up'!$J:$J,0),MATCH($B175&amp;$C175,'Smelter Look-up'!$J:$J,0)))</f>
        <v>34</v>
      </c>
      <c r="X175" s="227">
        <f t="shared" si="16"/>
        <v>0</v>
      </c>
      <c r="AB175" s="228" t="str">
        <f t="shared" si="17"/>
        <v>GoldAtasay Kuyumculuk Sanayi Ve Ticaret A.S.</v>
      </c>
    </row>
    <row r="176" spans="1:28" s="227" customFormat="1" ht="63.75">
      <c r="A176" s="181" t="s">
        <v>666</v>
      </c>
      <c r="B176" s="182" t="s">
        <v>140</v>
      </c>
      <c r="C176" s="186" t="s">
        <v>667</v>
      </c>
      <c r="D176" s="230"/>
      <c r="E176" s="182" t="s">
        <v>668</v>
      </c>
      <c r="F176" s="182" t="s">
        <v>666</v>
      </c>
      <c r="G176" s="182" t="s">
        <v>149</v>
      </c>
      <c r="H176" s="183"/>
      <c r="I176" s="184" t="str">
        <f ca="1">IF(ISERROR($V176),"",OFFSET('Smelter Look-up'!$H$4,$V176-4,0))</f>
        <v>Skelleftehamn</v>
      </c>
      <c r="J176" s="184" t="str">
        <f ca="1">IF(ISERROR($V176),"",OFFSET('Smelter Look-up'!$I$4,$V176-4,0))</f>
        <v>Västerbottens län [SE-24]</v>
      </c>
      <c r="K176" s="224"/>
      <c r="L176" s="224"/>
      <c r="M176" s="224"/>
      <c r="N176" s="224"/>
      <c r="O176" s="224" t="s">
        <v>669</v>
      </c>
      <c r="P176" s="185"/>
      <c r="Q176" s="225"/>
      <c r="R176" s="182" t="str">
        <f ca="1">IF(ISERROR($V176),"",OFFSET('Smelter Look-up'!$C$4,$V176-4,0)&amp;"")</f>
        <v>Boliden AB</v>
      </c>
      <c r="S176" s="181" t="str">
        <f t="shared" ca="1" si="15"/>
        <v>SE</v>
      </c>
      <c r="T176" s="181" t="str">
        <f ca="1">IF(B176="","",IF(ISERROR(MATCH($J176,SorP!$B$1:$B$6279,0)),"",INDIRECT("'SorP'!$A$"&amp;MATCH($S176&amp;$J176,SorP!C:C,0))))</f>
        <v>SE-AC</v>
      </c>
      <c r="U176" s="201"/>
      <c r="V176" s="226">
        <f>IF(C176="",NA(),IF(OR(C176="Smelter not listed",C176="Smelter not yet identified"),MATCH($B176&amp;$D176,'Smelter Look-up'!$J:$J,0),MATCH($B176&amp;$C176,'Smelter Look-up'!$J:$J,0)))</f>
        <v>42</v>
      </c>
      <c r="X176" s="227">
        <f t="shared" si="16"/>
        <v>0</v>
      </c>
      <c r="AB176" s="228" t="str">
        <f t="shared" si="17"/>
        <v>GoldBoliden AB</v>
      </c>
    </row>
    <row r="177" spans="1:28" s="227" customFormat="1" ht="102">
      <c r="A177" s="181" t="s">
        <v>670</v>
      </c>
      <c r="B177" s="182" t="s">
        <v>138</v>
      </c>
      <c r="C177" s="186" t="s">
        <v>671</v>
      </c>
      <c r="D177" s="230"/>
      <c r="E177" s="182" t="s">
        <v>160</v>
      </c>
      <c r="F177" s="182" t="s">
        <v>670</v>
      </c>
      <c r="G177" s="182" t="s">
        <v>149</v>
      </c>
      <c r="H177" s="183"/>
      <c r="I177" s="184" t="str">
        <f ca="1">IF(ISERROR($V177),"",OFFSET('Smelter Look-up'!$H$4,$V177-4,0))</f>
        <v>Chaozhou</v>
      </c>
      <c r="J177" s="184" t="str">
        <f ca="1">IF(ISERROR($V177),"",OFFSET('Smelter Look-up'!$I$4,$V177-4,0))</f>
        <v>Guangdong Sheng</v>
      </c>
      <c r="K177" s="224"/>
      <c r="L177" s="224"/>
      <c r="M177" s="224"/>
      <c r="N177" s="224"/>
      <c r="O177" s="224" t="s">
        <v>672</v>
      </c>
      <c r="P177" s="185"/>
      <c r="Q177" s="225"/>
      <c r="R177" s="182" t="str">
        <f ca="1">IF(ISERROR($V177),"",OFFSET('Smelter Look-up'!$C$4,$V177-4,0)&amp;"")</f>
        <v>Guangdong Hanhe Non-Ferrous Metal Co., Ltd.</v>
      </c>
      <c r="S177" s="181" t="str">
        <f t="shared" ca="1" si="15"/>
        <v>CN</v>
      </c>
      <c r="T177" s="181" t="str">
        <f ca="1">IF(B177="","",IF(ISERROR(MATCH($J177,SorP!$B$1:$B$6279,0)),"",INDIRECT("'SorP'!$A$"&amp;MATCH($S177&amp;$J177,SorP!C:C,0))))</f>
        <v>CN-GD</v>
      </c>
      <c r="U177" s="201"/>
      <c r="V177" s="226">
        <f>IF(C177="",NA(),IF(OR(C177="Smelter not listed",C177="Smelter not yet identified"),MATCH($B177&amp;$D177,'Smelter Look-up'!$J:$J,0),MATCH($B177&amp;$C177,'Smelter Look-up'!$J:$J,0)))</f>
        <v>442</v>
      </c>
      <c r="X177" s="227">
        <f t="shared" si="16"/>
        <v>0</v>
      </c>
      <c r="AB177" s="228" t="str">
        <f t="shared" si="17"/>
        <v>TinGuangdong Hanhe Non-Ferrous Metal Co., Ltd.</v>
      </c>
    </row>
    <row r="178" spans="1:28" s="227" customFormat="1" ht="63.75">
      <c r="A178" s="181" t="s">
        <v>673</v>
      </c>
      <c r="B178" s="182" t="s">
        <v>138</v>
      </c>
      <c r="C178" s="186" t="s">
        <v>674</v>
      </c>
      <c r="D178" s="230"/>
      <c r="E178" s="182" t="s">
        <v>675</v>
      </c>
      <c r="F178" s="182" t="s">
        <v>673</v>
      </c>
      <c r="G178" s="182" t="s">
        <v>149</v>
      </c>
      <c r="H178" s="183"/>
      <c r="I178" s="184" t="str">
        <f ca="1">IF(ISERROR($V178),"",OFFSET('Smelter Look-up'!$H$4,$V178-4,0))</f>
        <v>Yangon</v>
      </c>
      <c r="J178" s="184" t="str">
        <f ca="1">IF(ISERROR($V178),"",OFFSET('Smelter Look-up'!$I$4,$V178-4,0))</f>
        <v>Yangon</v>
      </c>
      <c r="K178" s="224"/>
      <c r="L178" s="224"/>
      <c r="M178" s="224"/>
      <c r="N178" s="224"/>
      <c r="O178" s="224" t="s">
        <v>676</v>
      </c>
      <c r="P178" s="185"/>
      <c r="Q178" s="225"/>
      <c r="R178" s="182" t="str">
        <f ca="1">IF(ISERROR($V178),"",OFFSET('Smelter Look-up'!$C$4,$V178-4,0)&amp;"")</f>
        <v>Pongpipat Company Limited</v>
      </c>
      <c r="S178" s="181" t="str">
        <f t="shared" ca="1" si="15"/>
        <v>MM</v>
      </c>
      <c r="T178" s="181" t="str">
        <f ca="1">IF(B178="","",IF(ISERROR(MATCH($J178,SorP!$B$1:$B$6279,0)),"",INDIRECT("'SorP'!$A$"&amp;MATCH($S178&amp;$J178,SorP!C:C,0))))</f>
        <v>MM-06</v>
      </c>
      <c r="U178" s="201"/>
      <c r="V178" s="226">
        <f>IF(C178="",NA(),IF(OR(C178="Smelter not listed",C178="Smelter not yet identified"),MATCH($B178&amp;$D178,'Smelter Look-up'!$J:$J,0),MATCH($B178&amp;$C178,'Smelter Look-up'!$J:$J,0)))</f>
        <v>484</v>
      </c>
      <c r="X178" s="227">
        <f t="shared" si="16"/>
        <v>0</v>
      </c>
      <c r="AB178" s="228" t="str">
        <f t="shared" si="17"/>
        <v>TinPongpipat Company Limited</v>
      </c>
    </row>
    <row r="179" spans="1:28" s="227" customFormat="1" ht="38.25">
      <c r="A179" s="181" t="s">
        <v>677</v>
      </c>
      <c r="B179" s="182" t="s">
        <v>138</v>
      </c>
      <c r="C179" s="186" t="s">
        <v>145</v>
      </c>
      <c r="D179" s="230" t="s">
        <v>678</v>
      </c>
      <c r="E179" s="182" t="s">
        <v>160</v>
      </c>
      <c r="F179" s="182" t="s">
        <v>677</v>
      </c>
      <c r="G179" s="182" t="s">
        <v>149</v>
      </c>
      <c r="H179" s="183"/>
      <c r="I179" s="184" t="str">
        <f ca="1">IF(ISERROR($V179),"",OFFSET('Smelter Look-up'!$H$4,$V179-4,0))</f>
        <v/>
      </c>
      <c r="J179" s="184" t="str">
        <f ca="1">IF(ISERROR($V179),"",OFFSET('Smelter Look-up'!$I$4,$V179-4,0))</f>
        <v/>
      </c>
      <c r="K179" s="224"/>
      <c r="L179" s="224"/>
      <c r="M179" s="224"/>
      <c r="N179" s="224"/>
      <c r="O179" s="224" t="s">
        <v>161</v>
      </c>
      <c r="P179" s="185"/>
      <c r="Q179" s="225"/>
      <c r="R179" s="182" t="str">
        <f ca="1">IF(ISERROR($V179),"",OFFSET('Smelter Look-up'!$C$4,$V179-4,0)&amp;"")</f>
        <v/>
      </c>
      <c r="S179" s="181" t="str">
        <f t="shared" ca="1" si="15"/>
        <v>CN</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16"/>
        <v>0</v>
      </c>
      <c r="AB179" s="228" t="str">
        <f t="shared" si="17"/>
        <v>TinSmelter Not Listed</v>
      </c>
    </row>
    <row r="180" spans="1:28" s="227" customFormat="1" ht="76.5">
      <c r="A180" s="181" t="s">
        <v>679</v>
      </c>
      <c r="B180" s="182" t="s">
        <v>140</v>
      </c>
      <c r="C180" s="186" t="s">
        <v>680</v>
      </c>
      <c r="D180" s="230"/>
      <c r="E180" s="182" t="s">
        <v>475</v>
      </c>
      <c r="F180" s="182" t="s">
        <v>679</v>
      </c>
      <c r="G180" s="182" t="s">
        <v>149</v>
      </c>
      <c r="H180" s="183"/>
      <c r="I180" s="184" t="str">
        <f ca="1">IF(ISERROR($V180),"",OFFSET('Smelter Look-up'!$H$4,$V180-4,0))</f>
        <v>Arezzo</v>
      </c>
      <c r="J180" s="184" t="str">
        <f ca="1">IF(ISERROR($V180),"",OFFSET('Smelter Look-up'!$I$4,$V180-4,0))</f>
        <v>Toscana</v>
      </c>
      <c r="K180" s="224"/>
      <c r="L180" s="224"/>
      <c r="M180" s="224"/>
      <c r="N180" s="224"/>
      <c r="O180" s="224" t="s">
        <v>681</v>
      </c>
      <c r="P180" s="185"/>
      <c r="Q180" s="225"/>
      <c r="R180" s="182" t="str">
        <f ca="1">IF(ISERROR($V180),"",OFFSET('Smelter Look-up'!$C$4,$V180-4,0)&amp;"")</f>
        <v>Chimet S.p.A.</v>
      </c>
      <c r="S180" s="181" t="str">
        <f t="shared" ca="1" si="15"/>
        <v>IT</v>
      </c>
      <c r="T180" s="181" t="str">
        <f ca="1">IF(B180="","",IF(ISERROR(MATCH($J180,SorP!$B$1:$B$6279,0)),"",INDIRECT("'SorP'!$A$"&amp;MATCH($S180&amp;$J180,SorP!C:C,0))))</f>
        <v>IT-52</v>
      </c>
      <c r="U180" s="201"/>
      <c r="V180" s="226">
        <f>IF(C180="",NA(),IF(OR(C180="Smelter not listed",C180="Smelter not yet identified"),MATCH($B180&amp;$D180,'Smelter Look-up'!$J:$J,0),MATCH($B180&amp;$C180,'Smelter Look-up'!$J:$J,0)))</f>
        <v>55</v>
      </c>
      <c r="X180" s="227">
        <f t="shared" si="16"/>
        <v>0</v>
      </c>
      <c r="AB180" s="228" t="str">
        <f t="shared" si="17"/>
        <v>GoldChimet S.p.A.</v>
      </c>
    </row>
    <row r="181" spans="1:28" s="227" customFormat="1" ht="76.5">
      <c r="A181" s="181" t="s">
        <v>682</v>
      </c>
      <c r="B181" s="182" t="s">
        <v>140</v>
      </c>
      <c r="C181" s="186" t="s">
        <v>683</v>
      </c>
      <c r="D181" s="230"/>
      <c r="E181" s="182" t="s">
        <v>160</v>
      </c>
      <c r="F181" s="182" t="s">
        <v>682</v>
      </c>
      <c r="G181" s="182" t="s">
        <v>149</v>
      </c>
      <c r="H181" s="183"/>
      <c r="I181" s="184" t="str">
        <f ca="1">IF(ISERROR($V181),"",OFFSET('Smelter Look-up'!$H$4,$V181-4,0))</f>
        <v>Huangshi</v>
      </c>
      <c r="J181" s="184" t="str">
        <f ca="1">IF(ISERROR($V181),"",OFFSET('Smelter Look-up'!$I$4,$V181-4,0))</f>
        <v>Hubei Sheng</v>
      </c>
      <c r="K181" s="224"/>
      <c r="L181" s="224"/>
      <c r="M181" s="224"/>
      <c r="N181" s="224"/>
      <c r="O181" s="224" t="s">
        <v>684</v>
      </c>
      <c r="P181" s="185"/>
      <c r="Q181" s="225"/>
      <c r="R181" s="182" t="str">
        <f ca="1">IF(ISERROR($V181),"",OFFSET('Smelter Look-up'!$C$4,$V181-4,0)&amp;"")</f>
        <v>Daye Non-Ferrous Metals Mining Ltd.</v>
      </c>
      <c r="S181" s="181" t="str">
        <f t="shared" ca="1" si="15"/>
        <v>CN</v>
      </c>
      <c r="T181" s="181" t="str">
        <f ca="1">IF(B181="","",IF(ISERROR(MATCH($J181,SorP!$B$1:$B$6279,0)),"",INDIRECT("'SorP'!$A$"&amp;MATCH($S181&amp;$J181,SorP!C:C,0))))</f>
        <v>CN-HB</v>
      </c>
      <c r="U181" s="201"/>
      <c r="V181" s="226">
        <f>IF(C181="",NA(),IF(OR(C181="Smelter not listed",C181="Smelter not yet identified"),MATCH($B181&amp;$D181,'Smelter Look-up'!$J:$J,0),MATCH($B181&amp;$C181,'Smelter Look-up'!$J:$J,0)))</f>
        <v>60</v>
      </c>
      <c r="X181" s="227">
        <f t="shared" si="16"/>
        <v>0</v>
      </c>
      <c r="AB181" s="228" t="str">
        <f t="shared" si="17"/>
        <v>GoldDaye Non-Ferrous Metals Mining Ltd.</v>
      </c>
    </row>
    <row r="182" spans="1:28" s="227" customFormat="1" ht="51">
      <c r="A182" s="181" t="s">
        <v>685</v>
      </c>
      <c r="B182" s="182" t="s">
        <v>138</v>
      </c>
      <c r="C182" s="186" t="s">
        <v>686</v>
      </c>
      <c r="D182" s="230"/>
      <c r="E182" s="182" t="s">
        <v>225</v>
      </c>
      <c r="F182" s="182" t="s">
        <v>685</v>
      </c>
      <c r="G182" s="182" t="s">
        <v>149</v>
      </c>
      <c r="H182" s="183"/>
      <c r="I182" s="184" t="str">
        <f ca="1">IF(ISERROR($V182),"",OFFSET('Smelter Look-up'!$H$4,$V182-4,0))</f>
        <v>Ariquemes</v>
      </c>
      <c r="J182" s="184" t="str">
        <f ca="1">IF(ISERROR($V182),"",OFFSET('Smelter Look-up'!$I$4,$V182-4,0))</f>
        <v>Rondônia</v>
      </c>
      <c r="K182" s="224"/>
      <c r="L182" s="224"/>
      <c r="M182" s="224"/>
      <c r="N182" s="224"/>
      <c r="O182" s="224" t="s">
        <v>225</v>
      </c>
      <c r="P182" s="185"/>
      <c r="Q182" s="225"/>
      <c r="R182" s="182" t="str">
        <f ca="1">IF(ISERROR($V182),"",OFFSET('Smelter Look-up'!$C$4,$V182-4,0)&amp;"")</f>
        <v>Estanho de Rondonia S.A.</v>
      </c>
      <c r="S182" s="181" t="str">
        <f t="shared" ca="1" si="15"/>
        <v>BR</v>
      </c>
      <c r="T182" s="181" t="str">
        <f ca="1">IF(B182="","",IF(ISERROR(MATCH($J182,SorP!$B$1:$B$6279,0)),"",INDIRECT("'SorP'!$A$"&amp;MATCH($S182&amp;$J182,SorP!C:C,0))))</f>
        <v>BR-RO</v>
      </c>
      <c r="U182" s="201"/>
      <c r="V182" s="226">
        <f>IF(C182="",NA(),IF(OR(C182="Smelter not listed",C182="Smelter not yet identified"),MATCH($B182&amp;$D182,'Smelter Look-up'!$J:$J,0),MATCH($B182&amp;$C182,'Smelter Look-up'!$J:$J,0)))</f>
        <v>425</v>
      </c>
      <c r="X182" s="227">
        <f t="shared" si="16"/>
        <v>0</v>
      </c>
      <c r="AB182" s="228" t="str">
        <f t="shared" si="17"/>
        <v>TinEstanho de Rondonia S.A.</v>
      </c>
    </row>
    <row r="183" spans="1:28" s="227" customFormat="1" ht="89.25">
      <c r="A183" s="181" t="s">
        <v>687</v>
      </c>
      <c r="B183" s="182" t="s">
        <v>138</v>
      </c>
      <c r="C183" s="186" t="s">
        <v>688</v>
      </c>
      <c r="D183" s="230"/>
      <c r="E183" s="182" t="s">
        <v>160</v>
      </c>
      <c r="F183" s="182" t="s">
        <v>687</v>
      </c>
      <c r="G183" s="182" t="s">
        <v>149</v>
      </c>
      <c r="H183" s="183"/>
      <c r="I183" s="184" t="str">
        <f ca="1">IF(ISERROR($V183),"",OFFSET('Smelter Look-up'!$H$4,$V183-4,0))</f>
        <v>Gejiu</v>
      </c>
      <c r="J183" s="184" t="str">
        <f ca="1">IF(ISERROR($V183),"",OFFSET('Smelter Look-up'!$I$4,$V183-4,0))</f>
        <v>Yunnan Sheng</v>
      </c>
      <c r="K183" s="224"/>
      <c r="L183" s="224"/>
      <c r="M183" s="224"/>
      <c r="N183" s="224"/>
      <c r="O183" s="224" t="s">
        <v>432</v>
      </c>
      <c r="P183" s="185"/>
      <c r="Q183" s="225"/>
      <c r="R183" s="182" t="str">
        <f ca="1">IF(ISERROR($V183),"",OFFSET('Smelter Look-up'!$C$4,$V183-4,0)&amp;"")</f>
        <v>Gejiu Non-Ferrous Metal Processing Co., Ltd.</v>
      </c>
      <c r="S183" s="181" t="str">
        <f t="shared" ca="1" si="15"/>
        <v>CN</v>
      </c>
      <c r="T183" s="181" t="str">
        <f ca="1">IF(B183="","",IF(ISERROR(MATCH($J183,SorP!$B$1:$B$6279,0)),"",INDIRECT("'SorP'!$A$"&amp;MATCH($S183&amp;$J183,SorP!C:C,0))))</f>
        <v>CN-YN</v>
      </c>
      <c r="U183" s="201"/>
      <c r="V183" s="226">
        <f>IF(C183="",NA(),IF(OR(C183="Smelter not listed",C183="Smelter not yet identified"),MATCH($B183&amp;$D183,'Smelter Look-up'!$J:$J,0),MATCH($B183&amp;$C183,'Smelter Look-up'!$J:$J,0)))</f>
        <v>436</v>
      </c>
      <c r="X183" s="227">
        <f t="shared" si="16"/>
        <v>0</v>
      </c>
      <c r="AB183" s="228" t="str">
        <f t="shared" si="17"/>
        <v>TinGejiu Non-Ferrous Metal Processing Co., Ltd.</v>
      </c>
    </row>
    <row r="184" spans="1:28" s="227" customFormat="1" ht="204">
      <c r="A184" s="181" t="s">
        <v>689</v>
      </c>
      <c r="B184" s="182" t="s">
        <v>139</v>
      </c>
      <c r="C184" s="186" t="s">
        <v>316</v>
      </c>
      <c r="D184" s="230"/>
      <c r="E184" s="182" t="s">
        <v>160</v>
      </c>
      <c r="F184" s="182" t="s">
        <v>689</v>
      </c>
      <c r="G184" s="182" t="s">
        <v>149</v>
      </c>
      <c r="H184" s="183"/>
      <c r="I184" s="184" t="str">
        <f ca="1">IF(ISERROR($V184),"",OFFSET('Smelter Look-up'!$H$4,$V184-4,0))</f>
        <v>Yuanling</v>
      </c>
      <c r="J184" s="184" t="str">
        <f ca="1">IF(ISERROR($V184),"",OFFSET('Smelter Look-up'!$I$4,$V184-4,0))</f>
        <v>Hunan Sheng</v>
      </c>
      <c r="K184" s="224"/>
      <c r="L184" s="224"/>
      <c r="M184" s="224"/>
      <c r="N184" s="224"/>
      <c r="O184" s="224" t="s">
        <v>193</v>
      </c>
      <c r="P184" s="185"/>
      <c r="Q184" s="225"/>
      <c r="R184" s="182" t="str">
        <f ca="1">IF(ISERROR($V184),"",OFFSET('Smelter Look-up'!$C$4,$V184-4,0)&amp;"")</f>
        <v>Hunan Chenzhou Mining Co., Ltd.</v>
      </c>
      <c r="S184" s="181" t="str">
        <f t="shared" ca="1" si="15"/>
        <v>CN</v>
      </c>
      <c r="T184" s="181" t="str">
        <f ca="1">IF(B184="","",IF(ISERROR(MATCH($J184,SorP!$B$1:$B$6279,0)),"",INDIRECT("'SorP'!$A$"&amp;MATCH($S184&amp;$J184,SorP!C:C,0))))</f>
        <v>CN-HN</v>
      </c>
      <c r="U184" s="201"/>
      <c r="V184" s="226">
        <f>IF(C184="",NA(),IF(OR(C184="Smelter not listed",C184="Smelter not yet identified"),MATCH($B184&amp;$D184,'Smelter Look-up'!$J:$J,0),MATCH($B184&amp;$C184,'Smelter Look-up'!$J:$J,0)))</f>
        <v>594</v>
      </c>
      <c r="X184" s="227">
        <f t="shared" si="16"/>
        <v>0</v>
      </c>
      <c r="AB184" s="228" t="str">
        <f t="shared" si="17"/>
        <v>TungstenHunan Chenzhou Mining Co., Ltd.</v>
      </c>
    </row>
    <row r="185" spans="1:28" s="227" customFormat="1" ht="114.75">
      <c r="A185" s="181" t="s">
        <v>690</v>
      </c>
      <c r="B185" s="182" t="s">
        <v>140</v>
      </c>
      <c r="C185" s="186" t="s">
        <v>691</v>
      </c>
      <c r="D185" s="230"/>
      <c r="E185" s="182" t="s">
        <v>160</v>
      </c>
      <c r="F185" s="182" t="s">
        <v>690</v>
      </c>
      <c r="G185" s="182" t="s">
        <v>149</v>
      </c>
      <c r="H185" s="183"/>
      <c r="I185" s="184" t="str">
        <f ca="1">IF(ISERROR($V185),"",OFFSET('Smelter Look-up'!$H$4,$V185-4,0))</f>
        <v>Chenzhou</v>
      </c>
      <c r="J185" s="184" t="str">
        <f ca="1">IF(ISERROR($V185),"",OFFSET('Smelter Look-up'!$I$4,$V185-4,0))</f>
        <v>Hunan Sheng</v>
      </c>
      <c r="K185" s="224"/>
      <c r="L185" s="224"/>
      <c r="M185" s="224"/>
      <c r="N185" s="224"/>
      <c r="O185" s="224" t="s">
        <v>692</v>
      </c>
      <c r="P185" s="185"/>
      <c r="Q185" s="225"/>
      <c r="R185" s="182" t="str">
        <f ca="1">IF(ISERROR($V185),"",OFFSET('Smelter Look-up'!$C$4,$V185-4,0)&amp;"")</f>
        <v>Hunan Guiyang yinxing Nonferrous Smelting Co., Ltd.</v>
      </c>
      <c r="S185" s="181" t="str">
        <f t="shared" ca="1" si="15"/>
        <v>CN</v>
      </c>
      <c r="T185" s="181" t="str">
        <f ca="1">IF(B185="","",IF(ISERROR(MATCH($J185,SorP!$B$1:$B$6279,0)),"",INDIRECT("'SorP'!$A$"&amp;MATCH($S185&amp;$J185,SorP!C:C,0))))</f>
        <v>CN-HN</v>
      </c>
      <c r="U185" s="201"/>
      <c r="V185" s="226">
        <f>IF(C185="",NA(),IF(OR(C185="Smelter not listed",C185="Smelter not yet identified"),MATCH($B185&amp;$D185,'Smelter Look-up'!$J:$J,0),MATCH($B185&amp;$C185,'Smelter Look-up'!$J:$J,0)))</f>
        <v>112</v>
      </c>
      <c r="X185" s="227">
        <f t="shared" si="16"/>
        <v>0</v>
      </c>
      <c r="AB185" s="228" t="str">
        <f t="shared" si="17"/>
        <v>GoldHunan Guiyang yinxing Nonferrous Smelting Co., Ltd.</v>
      </c>
    </row>
    <row r="186" spans="1:28" s="227" customFormat="1" ht="76.5">
      <c r="A186" s="181" t="s">
        <v>693</v>
      </c>
      <c r="B186" s="182" t="s">
        <v>139</v>
      </c>
      <c r="C186" s="186" t="s">
        <v>694</v>
      </c>
      <c r="D186" s="230"/>
      <c r="E186" s="182" t="s">
        <v>177</v>
      </c>
      <c r="F186" s="182" t="s">
        <v>693</v>
      </c>
      <c r="G186" s="182" t="s">
        <v>149</v>
      </c>
      <c r="H186" s="183"/>
      <c r="I186" s="184" t="str">
        <f ca="1">IF(ISERROR($V186),"",OFFSET('Smelter Look-up'!$H$4,$V186-4,0))</f>
        <v>Kirovgrad</v>
      </c>
      <c r="J186" s="184" t="str">
        <f ca="1">IF(ISERROR($V186),"",OFFSET('Smelter Look-up'!$I$4,$V186-4,0))</f>
        <v>Sverdlovskaya oblast'</v>
      </c>
      <c r="K186" s="224"/>
      <c r="L186" s="224"/>
      <c r="M186" s="224"/>
      <c r="N186" s="224"/>
      <c r="O186" s="224" t="s">
        <v>695</v>
      </c>
      <c r="P186" s="185"/>
      <c r="Q186" s="225"/>
      <c r="R186" s="182" t="str">
        <f ca="1">IF(ISERROR($V186),"",OFFSET('Smelter Look-up'!$C$4,$V186-4,0)&amp;"")</f>
        <v>JSC "Kirovgrad Hard Alloys Plant"</v>
      </c>
      <c r="S186" s="181" t="str">
        <f t="shared" ca="1" si="15"/>
        <v>RU</v>
      </c>
      <c r="T186" s="181" t="str">
        <f ca="1">IF(B186="","",IF(ISERROR(MATCH($J186,SorP!$B$1:$B$6279,0)),"",INDIRECT("'SorP'!$A$"&amp;MATCH($S186&amp;$J186,SorP!C:C,0))))</f>
        <v>RU-SVE</v>
      </c>
      <c r="U186" s="201"/>
      <c r="V186" s="226">
        <f>IF(C186="",NA(),IF(OR(C186="Smelter not listed",C186="Smelter not yet identified"),MATCH($B186&amp;$D186,'Smelter Look-up'!$J:$J,0),MATCH($B186&amp;$C186,'Smelter Look-up'!$J:$J,0)))</f>
        <v>610</v>
      </c>
      <c r="X186" s="227">
        <f t="shared" si="16"/>
        <v>0</v>
      </c>
      <c r="AB186" s="228" t="str">
        <f t="shared" si="17"/>
        <v>TungstenJSC "Kirovgrad Hard Alloys Plant"</v>
      </c>
    </row>
    <row r="187" spans="1:28" s="227" customFormat="1" ht="63.75">
      <c r="A187" s="181" t="s">
        <v>696</v>
      </c>
      <c r="B187" s="182" t="s">
        <v>139</v>
      </c>
      <c r="C187" s="186" t="s">
        <v>697</v>
      </c>
      <c r="D187" s="230"/>
      <c r="E187" s="182" t="s">
        <v>177</v>
      </c>
      <c r="F187" s="182" t="s">
        <v>696</v>
      </c>
      <c r="G187" s="182" t="s">
        <v>149</v>
      </c>
      <c r="H187" s="183"/>
      <c r="I187" s="184" t="str">
        <f ca="1">IF(ISERROR($V187),"",OFFSET('Smelter Look-up'!$H$4,$V187-4,0))</f>
        <v>Kopeysk</v>
      </c>
      <c r="J187" s="184" t="str">
        <f ca="1">IF(ISERROR($V187),"",OFFSET('Smelter Look-up'!$I$4,$V187-4,0))</f>
        <v>Chelyabinskaya Oblast'</v>
      </c>
      <c r="K187" s="224"/>
      <c r="L187" s="224"/>
      <c r="M187" s="224"/>
      <c r="N187" s="224"/>
      <c r="O187" s="224" t="s">
        <v>695</v>
      </c>
      <c r="P187" s="185"/>
      <c r="Q187" s="225"/>
      <c r="R187" s="182" t="str">
        <f ca="1">IF(ISERROR($V187),"",OFFSET('Smelter Look-up'!$C$4,$V187-4,0)&amp;"")</f>
        <v>NPP Tyazhmetprom LLC</v>
      </c>
      <c r="S187" s="181" t="str">
        <f t="shared" ca="1" si="15"/>
        <v>RU</v>
      </c>
      <c r="T187" s="181" t="str">
        <f ca="1">IF(B187="","",IF(ISERROR(MATCH($J187,SorP!$B$1:$B$6279,0)),"",INDIRECT("'SorP'!$A$"&amp;MATCH($S187&amp;$J187,SorP!C:C,0))))</f>
        <v>RU-CHE</v>
      </c>
      <c r="U187" s="201"/>
      <c r="V187" s="226">
        <f>IF(C187="",NA(),IF(OR(C187="Smelter not listed",C187="Smelter not yet identified"),MATCH($B187&amp;$D187,'Smelter Look-up'!$J:$J,0),MATCH($B187&amp;$C187,'Smelter Look-up'!$J:$J,0)))</f>
        <v>622</v>
      </c>
      <c r="X187" s="227">
        <f t="shared" si="16"/>
        <v>0</v>
      </c>
      <c r="AB187" s="228" t="str">
        <f t="shared" si="17"/>
        <v>TungstenNPP Tyazhmetprom LLC</v>
      </c>
    </row>
    <row r="188" spans="1:28" s="227" customFormat="1" ht="89.25">
      <c r="A188" s="181" t="s">
        <v>698</v>
      </c>
      <c r="B188" s="182" t="s">
        <v>140</v>
      </c>
      <c r="C188" s="186" t="s">
        <v>699</v>
      </c>
      <c r="D188" s="230"/>
      <c r="E188" s="182" t="s">
        <v>173</v>
      </c>
      <c r="F188" s="182" t="s">
        <v>698</v>
      </c>
      <c r="G188" s="182" t="s">
        <v>149</v>
      </c>
      <c r="H188" s="183"/>
      <c r="I188" s="184" t="str">
        <f ca="1">IF(ISERROR($V188),"",OFFSET('Smelter Look-up'!$H$4,$V188-4,0))</f>
        <v>Okayama</v>
      </c>
      <c r="J188" s="184" t="str">
        <f ca="1">IF(ISERROR($V188),"",OFFSET('Smelter Look-up'!$I$4,$V188-4,0))</f>
        <v>Okayama</v>
      </c>
      <c r="K188" s="224"/>
      <c r="L188" s="224"/>
      <c r="M188" s="224"/>
      <c r="N188" s="224"/>
      <c r="O188" s="224" t="s">
        <v>700</v>
      </c>
      <c r="P188" s="185"/>
      <c r="Q188" s="225"/>
      <c r="R188" s="182" t="str">
        <f ca="1">IF(ISERROR($V188),"",OFFSET('Smelter Look-up'!$C$4,$V188-4,0)&amp;"")</f>
        <v>Eco-System Recycling Co., Ltd. West Plant</v>
      </c>
      <c r="S188" s="181" t="str">
        <f t="shared" ca="1" si="15"/>
        <v>JP</v>
      </c>
      <c r="T188" s="181" t="str">
        <f ca="1">IF(B188="","",IF(ISERROR(MATCH($J188,SorP!$B$1:$B$6279,0)),"",INDIRECT("'SorP'!$A$"&amp;MATCH($S188&amp;$J188,SorP!C:C,0))))</f>
        <v>JP-33</v>
      </c>
      <c r="U188" s="201"/>
      <c r="V188" s="226">
        <f>IF(C188="",NA(),IF(OR(C188="Smelter not listed",C188="Smelter not yet identified"),MATCH($B188&amp;$D188,'Smelter Look-up'!$J:$J,0),MATCH($B188&amp;$C188,'Smelter Look-up'!$J:$J,0)))</f>
        <v>74</v>
      </c>
      <c r="X188" s="227">
        <f t="shared" si="16"/>
        <v>0</v>
      </c>
      <c r="AB188" s="228" t="str">
        <f t="shared" si="17"/>
        <v>GoldEco-System Recycling Co., Ltd. West Plant</v>
      </c>
    </row>
    <row r="189" spans="1:28" s="227" customFormat="1" ht="89.25">
      <c r="A189" s="181" t="s">
        <v>701</v>
      </c>
      <c r="B189" s="182" t="s">
        <v>140</v>
      </c>
      <c r="C189" s="186" t="s">
        <v>702</v>
      </c>
      <c r="D189" s="230"/>
      <c r="E189" s="182" t="s">
        <v>488</v>
      </c>
      <c r="F189" s="182" t="s">
        <v>701</v>
      </c>
      <c r="G189" s="182" t="s">
        <v>149</v>
      </c>
      <c r="H189" s="183"/>
      <c r="I189" s="184" t="str">
        <f ca="1">IF(ISERROR($V189),"",OFFSET('Smelter Look-up'!$H$4,$V189-4,0))</f>
        <v>Coimbatore</v>
      </c>
      <c r="J189" s="184" t="str">
        <f ca="1">IF(ISERROR($V189),"",OFFSET('Smelter Look-up'!$I$4,$V189-4,0))</f>
        <v>Tamil Nādu</v>
      </c>
      <c r="K189" s="224"/>
      <c r="L189" s="224"/>
      <c r="M189" s="224"/>
      <c r="N189" s="224"/>
      <c r="O189" s="224" t="s">
        <v>435</v>
      </c>
      <c r="P189" s="185"/>
      <c r="Q189" s="225"/>
      <c r="R189" s="182" t="str">
        <f ca="1">IF(ISERROR($V189),"",OFFSET('Smelter Look-up'!$C$4,$V189-4,0)&amp;"")</f>
        <v>Emerald Jewel Industry India Limited (Unit 4)</v>
      </c>
      <c r="S189" s="181" t="str">
        <f t="shared" ca="1" si="15"/>
        <v>IN</v>
      </c>
      <c r="T189" s="181" t="str">
        <f ca="1">IF(B189="","",IF(ISERROR(MATCH($J189,SorP!$B$1:$B$6279,0)),"",INDIRECT("'SorP'!$A$"&amp;MATCH($S189&amp;$J189,SorP!C:C,0))))</f>
        <v>IN-TN</v>
      </c>
      <c r="U189" s="201"/>
      <c r="V189" s="226">
        <f>IF(C189="",NA(),IF(OR(C189="Smelter not listed",C189="Smelter not yet identified"),MATCH($B189&amp;$D189,'Smelter Look-up'!$J:$J,0),MATCH($B189&amp;$C189,'Smelter Look-up'!$J:$J,0)))</f>
        <v>79</v>
      </c>
      <c r="X189" s="227">
        <f t="shared" si="16"/>
        <v>0</v>
      </c>
      <c r="AB189" s="228" t="str">
        <f t="shared" si="17"/>
        <v>GoldEmerald Jewel Industry India Limited (Unit 4)</v>
      </c>
    </row>
    <row r="190" spans="1:28" s="227" customFormat="1" ht="38.25">
      <c r="A190" s="181" t="s">
        <v>703</v>
      </c>
      <c r="B190" s="182" t="s">
        <v>138</v>
      </c>
      <c r="C190" s="186" t="s">
        <v>704</v>
      </c>
      <c r="D190" s="230"/>
      <c r="E190" s="182" t="s">
        <v>609</v>
      </c>
      <c r="F190" s="182" t="s">
        <v>703</v>
      </c>
      <c r="G190" s="182" t="s">
        <v>149</v>
      </c>
      <c r="H190" s="183"/>
      <c r="I190" s="184" t="str">
        <f ca="1">IF(ISERROR($V190),"",OFFSET('Smelter Look-up'!$H$4,$V190-4,0))</f>
        <v>Toledo</v>
      </c>
      <c r="J190" s="184" t="str">
        <f ca="1">IF(ISERROR($V190),"",OFFSET('Smelter Look-up'!$I$4,$V190-4,0))</f>
        <v>Toledo</v>
      </c>
      <c r="K190" s="224"/>
      <c r="L190" s="224"/>
      <c r="M190" s="224"/>
      <c r="N190" s="224"/>
      <c r="O190" s="224" t="s">
        <v>502</v>
      </c>
      <c r="P190" s="185"/>
      <c r="Q190" s="225"/>
      <c r="R190" s="182" t="str">
        <f ca="1">IF(ISERROR($V190),"",OFFSET('Smelter Look-up'!$C$4,$V190-4,0)&amp;"")</f>
        <v>CRM Synergies</v>
      </c>
      <c r="S190" s="181" t="str">
        <f t="shared" ca="1" si="15"/>
        <v>ES</v>
      </c>
      <c r="T190" s="181" t="str">
        <f ca="1">IF(B190="","",IF(ISERROR(MATCH($J190,SorP!$B$1:$B$6279,0)),"",INDIRECT("'SorP'!$A$"&amp;MATCH($S190&amp;$J190,SorP!C:C,0))))</f>
        <v>ES-TO</v>
      </c>
      <c r="U190" s="201"/>
      <c r="V190" s="226">
        <f>IF(C190="",NA(),IF(OR(C190="Smelter not listed",C190="Smelter not yet identified"),MATCH($B190&amp;$D190,'Smelter Look-up'!$J:$J,0),MATCH($B190&amp;$C190,'Smelter Look-up'!$J:$J,0)))</f>
        <v>411</v>
      </c>
      <c r="X190" s="227">
        <f t="shared" si="16"/>
        <v>0</v>
      </c>
      <c r="AB190" s="228" t="str">
        <f t="shared" si="17"/>
        <v>TinCRM Synergies</v>
      </c>
    </row>
    <row r="191" spans="1:28" s="227" customFormat="1" ht="114.75">
      <c r="A191" s="181" t="s">
        <v>705</v>
      </c>
      <c r="B191" s="182" t="s">
        <v>137</v>
      </c>
      <c r="C191" s="186" t="s">
        <v>706</v>
      </c>
      <c r="D191" s="230"/>
      <c r="E191" s="182" t="s">
        <v>160</v>
      </c>
      <c r="F191" s="182" t="s">
        <v>705</v>
      </c>
      <c r="G191" s="182" t="s">
        <v>149</v>
      </c>
      <c r="H191" s="183"/>
      <c r="I191" s="184" t="str">
        <f ca="1">IF(ISERROR($V191),"",OFFSET('Smelter Look-up'!$H$4,$V191-4,0))</f>
        <v>Yecheng City</v>
      </c>
      <c r="J191" s="184" t="str">
        <f ca="1">IF(ISERROR($V191),"",OFFSET('Smelter Look-up'!$I$4,$V191-4,0))</f>
        <v>Jiangsu Sheng</v>
      </c>
      <c r="K191" s="224"/>
      <c r="L191" s="224"/>
      <c r="M191" s="224"/>
      <c r="N191" s="224"/>
      <c r="O191" s="224" t="s">
        <v>435</v>
      </c>
      <c r="P191" s="185"/>
      <c r="Q191" s="225"/>
      <c r="R191" s="182" t="str">
        <f ca="1">IF(ISERROR($V191),"",OFFSET('Smelter Look-up'!$C$4,$V191-4,0)&amp;"")</f>
        <v>RFH Yancheng Jinye New Material Technology Co., Ltd.</v>
      </c>
      <c r="S191" s="181" t="str">
        <f t="shared" ca="1" si="15"/>
        <v>CN</v>
      </c>
      <c r="T191" s="181" t="str">
        <f ca="1">IF(B191="","",IF(ISERROR(MATCH($J191,SorP!$B$1:$B$6279,0)),"",INDIRECT("'SorP'!$A$"&amp;MATCH($S191&amp;$J191,SorP!C:C,0))))</f>
        <v>CN-JS</v>
      </c>
      <c r="U191" s="201"/>
      <c r="V191" s="226">
        <f>IF(C191="",NA(),IF(OR(C191="Smelter not listed",C191="Smelter not yet identified"),MATCH($B191&amp;$D191,'Smelter Look-up'!$J:$J,0),MATCH($B191&amp;$C191,'Smelter Look-up'!$J:$J,0)))</f>
        <v>367</v>
      </c>
      <c r="X191" s="227">
        <f t="shared" si="16"/>
        <v>0</v>
      </c>
      <c r="AB191" s="228" t="str">
        <f t="shared" si="17"/>
        <v>TantalumRFH Yancheng Jinye New Material Technology Co., Ltd.</v>
      </c>
    </row>
    <row r="192" spans="1:28" s="227" customFormat="1" ht="51">
      <c r="A192" s="181" t="s">
        <v>707</v>
      </c>
      <c r="B192" s="182" t="s">
        <v>140</v>
      </c>
      <c r="C192" s="186" t="s">
        <v>708</v>
      </c>
      <c r="D192" s="230"/>
      <c r="E192" s="182" t="s">
        <v>709</v>
      </c>
      <c r="F192" s="182" t="s">
        <v>707</v>
      </c>
      <c r="G192" s="182" t="s">
        <v>149</v>
      </c>
      <c r="H192" s="183"/>
      <c r="I192" s="184" t="str">
        <f ca="1">IF(ISERROR($V192),"",OFFSET('Smelter Look-up'!$H$4,$V192-4,0))</f>
        <v>Medellín</v>
      </c>
      <c r="J192" s="184" t="str">
        <f ca="1">IF(ISERROR($V192),"",OFFSET('Smelter Look-up'!$I$4,$V192-4,0))</f>
        <v>Antioquia</v>
      </c>
      <c r="K192" s="224"/>
      <c r="L192" s="224"/>
      <c r="M192" s="224"/>
      <c r="N192" s="224"/>
      <c r="O192" s="224" t="s">
        <v>435</v>
      </c>
      <c r="P192" s="185"/>
      <c r="Q192" s="225"/>
      <c r="R192" s="182" t="str">
        <f ca="1">IF(ISERROR($V192),"",OFFSET('Smelter Look-up'!$C$4,$V192-4,0)&amp;"")</f>
        <v>Gold by Gold Colombia</v>
      </c>
      <c r="S192" s="181" t="str">
        <f t="shared" ca="1" si="15"/>
        <v>CO</v>
      </c>
      <c r="T192" s="181" t="str">
        <f ca="1">IF(B192="","",IF(ISERROR(MATCH($J192,SorP!$B$1:$B$6279,0)),"",INDIRECT("'SorP'!$A$"&amp;MATCH($S192&amp;$J192,SorP!C:C,0))))</f>
        <v>CO-ANT</v>
      </c>
      <c r="U192" s="201"/>
      <c r="V192" s="226">
        <f>IF(C192="",NA(),IF(OR(C192="Smelter not listed",C192="Smelter not yet identified"),MATCH($B192&amp;$D192,'Smelter Look-up'!$J:$J,0),MATCH($B192&amp;$C192,'Smelter Look-up'!$J:$J,0)))</f>
        <v>89</v>
      </c>
      <c r="X192" s="227">
        <f t="shared" si="16"/>
        <v>0</v>
      </c>
      <c r="AB192" s="228" t="str">
        <f t="shared" si="17"/>
        <v>GoldGold by Gold Colombia</v>
      </c>
    </row>
    <row r="193" spans="1:28" s="227" customFormat="1" ht="165.75">
      <c r="A193" s="181" t="s">
        <v>710</v>
      </c>
      <c r="B193" s="182" t="s">
        <v>140</v>
      </c>
      <c r="C193" s="186" t="s">
        <v>711</v>
      </c>
      <c r="D193" s="230"/>
      <c r="E193" s="182" t="s">
        <v>400</v>
      </c>
      <c r="F193" s="182" t="s">
        <v>710</v>
      </c>
      <c r="G193" s="182" t="s">
        <v>149</v>
      </c>
      <c r="H193" s="183"/>
      <c r="I193" s="184" t="str">
        <f ca="1">IF(ISERROR($V193),"",OFFSET('Smelter Look-up'!$H$4,$V193-4,0))</f>
        <v>Kuyumcukent</v>
      </c>
      <c r="J193" s="184" t="str">
        <f ca="1">IF(ISERROR($V193),"",OFFSET('Smelter Look-up'!$I$4,$V193-4,0))</f>
        <v>İstanbul</v>
      </c>
      <c r="K193" s="224"/>
      <c r="L193" s="224"/>
      <c r="M193" s="224"/>
      <c r="N193" s="224"/>
      <c r="O193" s="224" t="s">
        <v>712</v>
      </c>
      <c r="P193" s="185"/>
      <c r="Q193" s="225"/>
      <c r="R193" s="182" t="str">
        <f ca="1">IF(ISERROR($V193),"",OFFSET('Smelter Look-up'!$C$4,$V193-4,0)&amp;"")</f>
        <v>Istanbul Gold Refinery</v>
      </c>
      <c r="S193" s="181" t="str">
        <f t="shared" ca="1" si="15"/>
        <v>TR</v>
      </c>
      <c r="T193" s="181" t="str">
        <f ca="1">IF(B193="","",IF(ISERROR(MATCH($J193,SorP!$B$1:$B$6279,0)),"",INDIRECT("'SorP'!$A$"&amp;MATCH($S193&amp;$J193,SorP!C:C,0))))</f>
        <v>TR-34</v>
      </c>
      <c r="U193" s="201"/>
      <c r="V193" s="226">
        <f>IF(C193="",NA(),IF(OR(C193="Smelter not listed",C193="Smelter not yet identified"),MATCH($B193&amp;$D193,'Smelter Look-up'!$J:$J,0),MATCH($B193&amp;$C193,'Smelter Look-up'!$J:$J,0)))</f>
        <v>119</v>
      </c>
      <c r="X193" s="227">
        <f t="shared" si="16"/>
        <v>0</v>
      </c>
      <c r="AB193" s="228" t="str">
        <f t="shared" si="17"/>
        <v>GoldIstanbul Gold Refinery</v>
      </c>
    </row>
    <row r="194" spans="1:28" s="227" customFormat="1" ht="38.25">
      <c r="A194" s="181" t="s">
        <v>713</v>
      </c>
      <c r="B194" s="182" t="s">
        <v>140</v>
      </c>
      <c r="C194" s="186" t="s">
        <v>714</v>
      </c>
      <c r="D194" s="230"/>
      <c r="E194" s="182" t="s">
        <v>173</v>
      </c>
      <c r="F194" s="182" t="s">
        <v>713</v>
      </c>
      <c r="G194" s="182" t="s">
        <v>149</v>
      </c>
      <c r="H194" s="183"/>
      <c r="I194" s="184" t="str">
        <f ca="1">IF(ISERROR($V194),"",OFFSET('Smelter Look-up'!$H$4,$V194-4,0))</f>
        <v>Osaka</v>
      </c>
      <c r="J194" s="184" t="str">
        <f ca="1">IF(ISERROR($V194),"",OFFSET('Smelter Look-up'!$I$4,$V194-4,0))</f>
        <v>Osaka</v>
      </c>
      <c r="K194" s="224"/>
      <c r="L194" s="224"/>
      <c r="M194" s="224"/>
      <c r="N194" s="224"/>
      <c r="O194" s="224" t="s">
        <v>715</v>
      </c>
      <c r="P194" s="185"/>
      <c r="Q194" s="225"/>
      <c r="R194" s="182" t="str">
        <f ca="1">IF(ISERROR($V194),"",OFFSET('Smelter Look-up'!$C$4,$V194-4,0)&amp;"")</f>
        <v>Japan Mint</v>
      </c>
      <c r="S194" s="181" t="str">
        <f t="shared" ca="1" si="15"/>
        <v>JP</v>
      </c>
      <c r="T194" s="181" t="str">
        <f ca="1">IF(B194="","",IF(ISERROR(MATCH($J194,SorP!$B$1:$B$6279,0)),"",INDIRECT("'SorP'!$A$"&amp;MATCH($S194&amp;$J194,SorP!C:C,0))))</f>
        <v>JP-27</v>
      </c>
      <c r="U194" s="201"/>
      <c r="V194" s="226">
        <f>IF(C194="",NA(),IF(OR(C194="Smelter not listed",C194="Smelter not yet identified"),MATCH($B194&amp;$D194,'Smelter Look-up'!$J:$J,0),MATCH($B194&amp;$C194,'Smelter Look-up'!$J:$J,0)))</f>
        <v>122</v>
      </c>
      <c r="X194" s="227">
        <f t="shared" si="16"/>
        <v>0</v>
      </c>
      <c r="AB194" s="228" t="str">
        <f t="shared" si="17"/>
        <v>GoldJapan Mint</v>
      </c>
    </row>
    <row r="195" spans="1:28" s="227" customFormat="1" ht="127.5">
      <c r="A195" s="181" t="s">
        <v>716</v>
      </c>
      <c r="B195" s="182" t="s">
        <v>137</v>
      </c>
      <c r="C195" s="186" t="s">
        <v>717</v>
      </c>
      <c r="D195" s="230"/>
      <c r="E195" s="182" t="s">
        <v>160</v>
      </c>
      <c r="F195" s="182" t="s">
        <v>716</v>
      </c>
      <c r="G195" s="182" t="s">
        <v>149</v>
      </c>
      <c r="H195" s="183"/>
      <c r="I195" s="184" t="str">
        <f ca="1">IF(ISERROR($V195),"",OFFSET('Smelter Look-up'!$H$4,$V195-4,0))</f>
        <v>Jiujiang</v>
      </c>
      <c r="J195" s="184" t="str">
        <f ca="1">IF(ISERROR($V195),"",OFFSET('Smelter Look-up'!$I$4,$V195-4,0))</f>
        <v>Jiangxi Sheng</v>
      </c>
      <c r="K195" s="224"/>
      <c r="L195" s="224"/>
      <c r="M195" s="224"/>
      <c r="N195" s="224"/>
      <c r="O195" s="224" t="s">
        <v>718</v>
      </c>
      <c r="P195" s="185"/>
      <c r="Q195" s="225"/>
      <c r="R195" s="182" t="str">
        <f ca="1">IF(ISERROR($V195),"",OFFSET('Smelter Look-up'!$C$4,$V195-4,0)&amp;"")</f>
        <v>Jiujiang Tanbre Co., Ltd.</v>
      </c>
      <c r="S195" s="181" t="str">
        <f t="shared" ca="1" si="15"/>
        <v>CN</v>
      </c>
      <c r="T195" s="181" t="str">
        <f ca="1">IF(B195="","",IF(ISERROR(MATCH($J195,SorP!$B$1:$B$6279,0)),"",INDIRECT("'SorP'!$A$"&amp;MATCH($S195&amp;$J195,SorP!C:C,0))))</f>
        <v>CN-JX</v>
      </c>
      <c r="U195" s="201"/>
      <c r="V195" s="226">
        <f>IF(C195="",NA(),IF(OR(C195="Smelter not listed",C195="Smelter not yet identified"),MATCH($B195&amp;$D195,'Smelter Look-up'!$J:$J,0),MATCH($B195&amp;$C195,'Smelter Look-up'!$J:$J,0)))</f>
        <v>343</v>
      </c>
      <c r="X195" s="227">
        <f t="shared" si="16"/>
        <v>0</v>
      </c>
      <c r="AB195" s="228" t="str">
        <f t="shared" si="17"/>
        <v>TantalumJiujiang Tanbre Co., Ltd.</v>
      </c>
    </row>
    <row r="196" spans="1:28" s="227" customFormat="1" ht="255">
      <c r="A196" s="181" t="s">
        <v>719</v>
      </c>
      <c r="B196" s="182" t="s">
        <v>140</v>
      </c>
      <c r="C196" s="186" t="s">
        <v>720</v>
      </c>
      <c r="D196" s="230"/>
      <c r="E196" s="182" t="s">
        <v>148</v>
      </c>
      <c r="F196" s="182" t="s">
        <v>719</v>
      </c>
      <c r="G196" s="182" t="s">
        <v>149</v>
      </c>
      <c r="H196" s="183"/>
      <c r="I196" s="184" t="str">
        <f ca="1">IF(ISERROR($V196),"",OFFSET('Smelter Look-up'!$H$4,$V196-4,0))</f>
        <v>Salt Lake City</v>
      </c>
      <c r="J196" s="184" t="str">
        <f ca="1">IF(ISERROR($V196),"",OFFSET('Smelter Look-up'!$I$4,$V196-4,0))</f>
        <v>Utah</v>
      </c>
      <c r="K196" s="224"/>
      <c r="L196" s="224"/>
      <c r="M196" s="224"/>
      <c r="N196" s="224"/>
      <c r="O196" s="224" t="s">
        <v>721</v>
      </c>
      <c r="P196" s="185"/>
      <c r="Q196" s="225"/>
      <c r="R196" s="182" t="str">
        <f ca="1">IF(ISERROR($V196),"",OFFSET('Smelter Look-up'!$C$4,$V196-4,0)&amp;"")</f>
        <v>Asahi Refining USA Inc.</v>
      </c>
      <c r="S196" s="181" t="str">
        <f t="shared" ca="1" si="15"/>
        <v>US</v>
      </c>
      <c r="T196" s="181" t="str">
        <f ca="1">IF(B196="","",IF(ISERROR(MATCH($J196,SorP!$B$1:$B$6279,0)),"",INDIRECT("'SorP'!$A$"&amp;MATCH($S196&amp;$J196,SorP!C:C,0))))</f>
        <v>US-UT</v>
      </c>
      <c r="U196" s="201"/>
      <c r="V196" s="226">
        <f>IF(C196="",NA(),IF(OR(C196="Smelter not listed",C196="Smelter not yet identified"),MATCH($B196&amp;$D196,'Smelter Look-up'!$J:$J,0),MATCH($B196&amp;$C196,'Smelter Look-up'!$J:$J,0)))</f>
        <v>31</v>
      </c>
      <c r="X196" s="227">
        <f t="shared" si="16"/>
        <v>0</v>
      </c>
      <c r="AB196" s="228" t="str">
        <f t="shared" si="17"/>
        <v>GoldAsahi Refining USA Inc.</v>
      </c>
    </row>
    <row r="197" spans="1:28" s="227" customFormat="1" ht="102">
      <c r="A197" s="181" t="s">
        <v>722</v>
      </c>
      <c r="B197" s="182" t="s">
        <v>140</v>
      </c>
      <c r="C197" s="186" t="s">
        <v>723</v>
      </c>
      <c r="D197" s="230"/>
      <c r="E197" s="182" t="s">
        <v>177</v>
      </c>
      <c r="F197" s="182" t="s">
        <v>722</v>
      </c>
      <c r="G197" s="182" t="s">
        <v>149</v>
      </c>
      <c r="H197" s="183"/>
      <c r="I197" s="184" t="str">
        <f ca="1">IF(ISERROR($V197),"",OFFSET('Smelter Look-up'!$H$4,$V197-4,0))</f>
        <v>Verkhnyaya Pyshma</v>
      </c>
      <c r="J197" s="184" t="str">
        <f ca="1">IF(ISERROR($V197),"",OFFSET('Smelter Look-up'!$I$4,$V197-4,0))</f>
        <v>Sverdlovskaya oblast'</v>
      </c>
      <c r="K197" s="224"/>
      <c r="L197" s="224"/>
      <c r="M197" s="224"/>
      <c r="N197" s="224"/>
      <c r="O197" s="224" t="s">
        <v>724</v>
      </c>
      <c r="P197" s="185"/>
      <c r="Q197" s="225"/>
      <c r="R197" s="182" t="str">
        <f ca="1">IF(ISERROR($V197),"",OFFSET('Smelter Look-up'!$C$4,$V197-4,0)&amp;"")</f>
        <v>JSC Uralelectromed</v>
      </c>
      <c r="S197" s="181" t="str">
        <f ca="1">IF(B197="","",IF(ISERROR(MATCH($E197,CL,0)),"Unknown",INDIRECT("'C'!$A$"&amp;MATCH($E197,CL,0)+1)))</f>
        <v>RU</v>
      </c>
      <c r="T197" s="181" t="str">
        <f ca="1">IF(B197="","",IF(ISERROR(MATCH($J197,SorP!$B$1:$B$6279,0)),"",INDIRECT("'SorP'!$A$"&amp;MATCH($S197&amp;$J197,SorP!C:C,0))))</f>
        <v>RU-SVE</v>
      </c>
      <c r="U197" s="201"/>
      <c r="V197" s="226">
        <f>IF(C197="",NA(),IF(OR(C197="Smelter not listed",C197="Smelter not yet identified"),MATCH($B197&amp;$D197,'Smelter Look-up'!$J:$J,0),MATCH($B197&amp;$C197,'Smelter Look-up'!$J:$J,0)))</f>
        <v>131</v>
      </c>
      <c r="X197" s="227">
        <f>IF(AND(C197="Smelter not listed",OR(LEN(D197)=0,LEN(E197)=0)),1,0)</f>
        <v>0</v>
      </c>
      <c r="AB197" s="228" t="str">
        <f>B197&amp;C197</f>
        <v>GoldJSC Uralelectromed</v>
      </c>
    </row>
    <row r="198" spans="1:28" s="227" customFormat="1" ht="178.5">
      <c r="A198" s="181" t="s">
        <v>725</v>
      </c>
      <c r="B198" s="182" t="s">
        <v>140</v>
      </c>
      <c r="C198" s="186" t="s">
        <v>726</v>
      </c>
      <c r="D198" s="230"/>
      <c r="E198" s="182" t="s">
        <v>148</v>
      </c>
      <c r="F198" s="182" t="s">
        <v>725</v>
      </c>
      <c r="G198" s="182" t="s">
        <v>149</v>
      </c>
      <c r="H198" s="183"/>
      <c r="I198" s="184" t="str">
        <f ca="1">IF(ISERROR($V198),"",OFFSET('Smelter Look-up'!$H$4,$V198-4,0))</f>
        <v>Magna</v>
      </c>
      <c r="J198" s="184" t="str">
        <f ca="1">IF(ISERROR($V198),"",OFFSET('Smelter Look-up'!$I$4,$V198-4,0))</f>
        <v>Utah</v>
      </c>
      <c r="K198" s="224"/>
      <c r="L198" s="224"/>
      <c r="M198" s="224"/>
      <c r="N198" s="224"/>
      <c r="O198" s="224" t="s">
        <v>727</v>
      </c>
      <c r="P198" s="185"/>
      <c r="Q198" s="225"/>
      <c r="R198" s="182" t="str">
        <f ca="1">IF(ISERROR($V198),"",OFFSET('Smelter Look-up'!$C$4,$V198-4,0)&amp;"")</f>
        <v>Kennecott Utah Copper LLC</v>
      </c>
      <c r="S198" s="181" t="str">
        <f t="shared" ref="S198:S229" ca="1" si="18">IF(B198="","",IF(ISERROR(MATCH($E198,CL,0)),"Unknown",INDIRECT("'C'!$A$"&amp;MATCH($E198,CL,0)+1)))</f>
        <v>US</v>
      </c>
      <c r="T198" s="181" t="str">
        <f ca="1">IF(B198="","",IF(ISERROR(MATCH($J198,SorP!$B$1:$B$6279,0)),"",INDIRECT("'SorP'!$A$"&amp;MATCH($S198&amp;$J198,SorP!C:C,0))))</f>
        <v>US-UT</v>
      </c>
      <c r="U198" s="201"/>
      <c r="V198" s="226">
        <f>IF(C198="",NA(),IF(OR(C198="Smelter not listed",C198="Smelter not yet identified"),MATCH($B198&amp;$D198,'Smelter Look-up'!$J:$J,0),MATCH($B198&amp;$C198,'Smelter Look-up'!$J:$J,0)))</f>
        <v>137</v>
      </c>
      <c r="X198" s="227">
        <f t="shared" ref="X198:X229" si="19">IF(AND(C198="Smelter not listed",OR(LEN(D198)=0,LEN(E198)=0)),1,0)</f>
        <v>0</v>
      </c>
      <c r="AB198" s="228" t="str">
        <f t="shared" ref="AB198:AB229" si="20">B198&amp;C198</f>
        <v>GoldKennecott Utah Copper LLC</v>
      </c>
    </row>
    <row r="199" spans="1:28" s="227" customFormat="1" ht="63.75">
      <c r="A199" s="181" t="s">
        <v>728</v>
      </c>
      <c r="B199" s="182" t="s">
        <v>140</v>
      </c>
      <c r="C199" s="186" t="s">
        <v>729</v>
      </c>
      <c r="D199" s="230"/>
      <c r="E199" s="182" t="s">
        <v>160</v>
      </c>
      <c r="F199" s="182" t="s">
        <v>728</v>
      </c>
      <c r="G199" s="182" t="s">
        <v>149</v>
      </c>
      <c r="H199" s="183"/>
      <c r="I199" s="184" t="str">
        <f ca="1">IF(ISERROR($V199),"",OFFSET('Smelter Look-up'!$H$4,$V199-4,0))</f>
        <v>Lingbao</v>
      </c>
      <c r="J199" s="184" t="str">
        <f ca="1">IF(ISERROR($V199),"",OFFSET('Smelter Look-up'!$I$4,$V199-4,0))</f>
        <v>Henan Sheng</v>
      </c>
      <c r="K199" s="224"/>
      <c r="L199" s="224"/>
      <c r="M199" s="224"/>
      <c r="N199" s="224"/>
      <c r="O199" s="224" t="s">
        <v>730</v>
      </c>
      <c r="P199" s="185"/>
      <c r="Q199" s="225"/>
      <c r="R199" s="182" t="str">
        <f ca="1">IF(ISERROR($V199),"",OFFSET('Smelter Look-up'!$C$4,$V199-4,0)&amp;"")</f>
        <v>Lingbao Gold Co., Ltd.</v>
      </c>
      <c r="S199" s="181" t="str">
        <f t="shared" ca="1" si="18"/>
        <v>CN</v>
      </c>
      <c r="T199" s="181" t="str">
        <f ca="1">IF(B199="","",IF(ISERROR(MATCH($J199,SorP!$B$1:$B$6279,0)),"",INDIRECT("'SorP'!$A$"&amp;MATCH($S199&amp;$J199,SorP!C:C,0))))</f>
        <v>CN-HA</v>
      </c>
      <c r="U199" s="201"/>
      <c r="V199" s="226">
        <f>IF(C199="",NA(),IF(OR(C199="Smelter not listed",C199="Smelter not yet identified"),MATCH($B199&amp;$D199,'Smelter Look-up'!$J:$J,0),MATCH($B199&amp;$C199,'Smelter Look-up'!$J:$J,0)))</f>
        <v>154</v>
      </c>
      <c r="X199" s="227">
        <f t="shared" si="19"/>
        <v>0</v>
      </c>
      <c r="AB199" s="228" t="str">
        <f t="shared" si="20"/>
        <v>GoldLingbao Gold Co., Ltd.</v>
      </c>
    </row>
    <row r="200" spans="1:28" s="227" customFormat="1" ht="153">
      <c r="A200" s="181" t="s">
        <v>731</v>
      </c>
      <c r="B200" s="182" t="s">
        <v>138</v>
      </c>
      <c r="C200" s="186" t="s">
        <v>732</v>
      </c>
      <c r="D200" s="230"/>
      <c r="E200" s="182" t="s">
        <v>492</v>
      </c>
      <c r="F200" s="182" t="s">
        <v>731</v>
      </c>
      <c r="G200" s="182" t="s">
        <v>149</v>
      </c>
      <c r="H200" s="183"/>
      <c r="I200" s="184" t="str">
        <f ca="1">IF(ISERROR($V200),"",OFFSET('Smelter Look-up'!$H$4,$V200-4,0))</f>
        <v>Butterworth</v>
      </c>
      <c r="J200" s="184" t="str">
        <f ca="1">IF(ISERROR($V200),"",OFFSET('Smelter Look-up'!$I$4,$V200-4,0))</f>
        <v>Pulau Pinang</v>
      </c>
      <c r="K200" s="224"/>
      <c r="L200" s="224"/>
      <c r="M200" s="224"/>
      <c r="N200" s="224"/>
      <c r="O200" s="224" t="s">
        <v>733</v>
      </c>
      <c r="P200" s="185"/>
      <c r="Q200" s="225"/>
      <c r="R200" s="182" t="str">
        <f ca="1">IF(ISERROR($V200),"",OFFSET('Smelter Look-up'!$C$4,$V200-4,0)&amp;"")</f>
        <v>Malaysia Smelting Corporation (MSC)</v>
      </c>
      <c r="S200" s="181" t="str">
        <f t="shared" ca="1" si="18"/>
        <v>MY</v>
      </c>
      <c r="T200" s="181" t="str">
        <f ca="1">IF(B200="","",IF(ISERROR(MATCH($J200,SorP!$B$1:$B$6279,0)),"",INDIRECT("'SorP'!$A$"&amp;MATCH($S200&amp;$J200,SorP!C:C,0))))</f>
        <v>MY-07</v>
      </c>
      <c r="U200" s="201"/>
      <c r="V200" s="226">
        <f>IF(C200="",NA(),IF(OR(C200="Smelter not listed",C200="Smelter not yet identified"),MATCH($B200&amp;$D200,'Smelter Look-up'!$J:$J,0),MATCH($B200&amp;$C200,'Smelter Look-up'!$J:$J,0)))</f>
        <v>458</v>
      </c>
      <c r="X200" s="227">
        <f t="shared" si="19"/>
        <v>0</v>
      </c>
      <c r="AB200" s="228" t="str">
        <f t="shared" si="20"/>
        <v>TinMalaysia Smelting Corporation (MSC)</v>
      </c>
    </row>
    <row r="201" spans="1:28" s="227" customFormat="1" ht="165.75">
      <c r="A201" s="181" t="s">
        <v>734</v>
      </c>
      <c r="B201" s="182" t="s">
        <v>140</v>
      </c>
      <c r="C201" s="186" t="s">
        <v>735</v>
      </c>
      <c r="D201" s="230"/>
      <c r="E201" s="182" t="s">
        <v>160</v>
      </c>
      <c r="F201" s="182" t="s">
        <v>734</v>
      </c>
      <c r="G201" s="182" t="s">
        <v>149</v>
      </c>
      <c r="H201" s="183"/>
      <c r="I201" s="184" t="str">
        <f ca="1">IF(ISERROR($V201),"",OFFSET('Smelter Look-up'!$H$4,$V201-4,0))</f>
        <v>Suzhou</v>
      </c>
      <c r="J201" s="184" t="str">
        <f ca="1">IF(ISERROR($V201),"",OFFSET('Smelter Look-up'!$I$4,$V201-4,0))</f>
        <v>Jiangsu Sheng</v>
      </c>
      <c r="K201" s="224"/>
      <c r="L201" s="224"/>
      <c r="M201" s="224"/>
      <c r="N201" s="224"/>
      <c r="O201" s="224" t="s">
        <v>736</v>
      </c>
      <c r="P201" s="185"/>
      <c r="Q201" s="225"/>
      <c r="R201" s="182" t="str">
        <f ca="1">IF(ISERROR($V201),"",OFFSET('Smelter Look-up'!$C$4,$V201-4,0)&amp;"")</f>
        <v>Metalor Technologies (Suzhou) Ltd.</v>
      </c>
      <c r="S201" s="181" t="str">
        <f t="shared" ca="1" si="18"/>
        <v>CN</v>
      </c>
      <c r="T201" s="181" t="str">
        <f ca="1">IF(B201="","",IF(ISERROR(MATCH($J201,SorP!$B$1:$B$6279,0)),"",INDIRECT("'SorP'!$A$"&amp;MATCH($S201&amp;$J201,SorP!C:C,0))))</f>
        <v>CN-JS</v>
      </c>
      <c r="U201" s="201"/>
      <c r="V201" s="226">
        <f>IF(C201="",NA(),IF(OR(C201="Smelter not listed",C201="Smelter not yet identified"),MATCH($B201&amp;$D201,'Smelter Look-up'!$J:$J,0),MATCH($B201&amp;$C201,'Smelter Look-up'!$J:$J,0)))</f>
        <v>174</v>
      </c>
      <c r="X201" s="227">
        <f t="shared" si="19"/>
        <v>0</v>
      </c>
      <c r="AB201" s="228" t="str">
        <f t="shared" si="20"/>
        <v>GoldMetalor Technologies (Suzhou) Ltd.</v>
      </c>
    </row>
    <row r="202" spans="1:28" s="227" customFormat="1" ht="114.75">
      <c r="A202" s="181" t="s">
        <v>737</v>
      </c>
      <c r="B202" s="182" t="s">
        <v>137</v>
      </c>
      <c r="C202" s="186" t="s">
        <v>738</v>
      </c>
      <c r="D202" s="230"/>
      <c r="E202" s="182" t="s">
        <v>488</v>
      </c>
      <c r="F202" s="182" t="s">
        <v>737</v>
      </c>
      <c r="G202" s="182" t="s">
        <v>149</v>
      </c>
      <c r="H202" s="183"/>
      <c r="I202" s="184" t="str">
        <f ca="1">IF(ISERROR($V202),"",OFFSET('Smelter Look-up'!$H$4,$V202-4,0))</f>
        <v>District Raigad</v>
      </c>
      <c r="J202" s="184" t="str">
        <f ca="1">IF(ISERROR($V202),"",OFFSET('Smelter Look-up'!$I$4,$V202-4,0))</f>
        <v>Mahārāshtra</v>
      </c>
      <c r="K202" s="224"/>
      <c r="L202" s="224"/>
      <c r="M202" s="224"/>
      <c r="N202" s="224"/>
      <c r="O202" s="224" t="s">
        <v>739</v>
      </c>
      <c r="P202" s="185"/>
      <c r="Q202" s="225"/>
      <c r="R202" s="182" t="str">
        <f ca="1">IF(ISERROR($V202),"",OFFSET('Smelter Look-up'!$C$4,$V202-4,0)&amp;"")</f>
        <v>Metallurgical Products India Pvt., Ltd.</v>
      </c>
      <c r="S202" s="181" t="str">
        <f t="shared" ca="1" si="18"/>
        <v>IN</v>
      </c>
      <c r="T202" s="181" t="str">
        <f ca="1">IF(B202="","",IF(ISERROR(MATCH($J202,SorP!$B$1:$B$6279,0)),"",INDIRECT("'SorP'!$A$"&amp;MATCH($S202&amp;$J202,SorP!C:C,0))))</f>
        <v>IN-MH</v>
      </c>
      <c r="U202" s="201"/>
      <c r="V202" s="226">
        <f>IF(C202="",NA(),IF(OR(C202="Smelter not listed",C202="Smelter not yet identified"),MATCH($B202&amp;$D202,'Smelter Look-up'!$J:$J,0),MATCH($B202&amp;$C202,'Smelter Look-up'!$J:$J,0)))</f>
        <v>350</v>
      </c>
      <c r="X202" s="227">
        <f t="shared" si="19"/>
        <v>0</v>
      </c>
      <c r="AB202" s="228" t="str">
        <f t="shared" si="20"/>
        <v>TantalumMetallurgical Products India Pvt., Ltd.</v>
      </c>
    </row>
    <row r="203" spans="1:28" s="227" customFormat="1" ht="140.25">
      <c r="A203" s="181" t="s">
        <v>740</v>
      </c>
      <c r="B203" s="182" t="s">
        <v>138</v>
      </c>
      <c r="C203" s="186" t="s">
        <v>228</v>
      </c>
      <c r="D203" s="230"/>
      <c r="E203" s="182" t="s">
        <v>173</v>
      </c>
      <c r="F203" s="182" t="s">
        <v>740</v>
      </c>
      <c r="G203" s="182" t="s">
        <v>149</v>
      </c>
      <c r="H203" s="183"/>
      <c r="I203" s="184" t="str">
        <f ca="1">IF(ISERROR($V203),"",OFFSET('Smelter Look-up'!$H$4,$V203-4,0))</f>
        <v>Tokyo</v>
      </c>
      <c r="J203" s="184" t="str">
        <f ca="1">IF(ISERROR($V203),"",OFFSET('Smelter Look-up'!$I$4,$V203-4,0))</f>
        <v>Tokyo</v>
      </c>
      <c r="K203" s="224"/>
      <c r="L203" s="224"/>
      <c r="M203" s="224"/>
      <c r="N203" s="224"/>
      <c r="O203" s="224" t="s">
        <v>741</v>
      </c>
      <c r="P203" s="185"/>
      <c r="Q203" s="225"/>
      <c r="R203" s="182" t="str">
        <f ca="1">IF(ISERROR($V203),"",OFFSET('Smelter Look-up'!$C$4,$V203-4,0)&amp;"")</f>
        <v>Mitsubishi Materials Corporation</v>
      </c>
      <c r="S203" s="181" t="str">
        <f t="shared" ca="1" si="18"/>
        <v>JP</v>
      </c>
      <c r="T203" s="181" t="str">
        <f ca="1">IF(B203="","",IF(ISERROR(MATCH($J203,SorP!$B$1:$B$6279,0)),"",INDIRECT("'SorP'!$A$"&amp;MATCH($S203&amp;$J203,SorP!C:C,0))))</f>
        <v>JP-13</v>
      </c>
      <c r="U203" s="201"/>
      <c r="V203" s="226">
        <f>IF(C203="",NA(),IF(OR(C203="Smelter not listed",C203="Smelter not yet identified"),MATCH($B203&amp;$D203,'Smelter Look-up'!$J:$J,0),MATCH($B203&amp;$C203,'Smelter Look-up'!$J:$J,0)))</f>
        <v>471</v>
      </c>
      <c r="X203" s="227">
        <f t="shared" si="19"/>
        <v>0</v>
      </c>
      <c r="AB203" s="228" t="str">
        <f t="shared" si="20"/>
        <v>TinMitsubishi Materials Corporation</v>
      </c>
    </row>
    <row r="204" spans="1:28" s="227" customFormat="1" ht="114.75">
      <c r="A204" s="181" t="s">
        <v>742</v>
      </c>
      <c r="B204" s="182" t="s">
        <v>137</v>
      </c>
      <c r="C204" s="186" t="s">
        <v>743</v>
      </c>
      <c r="D204" s="230"/>
      <c r="E204" s="182" t="s">
        <v>744</v>
      </c>
      <c r="F204" s="182" t="s">
        <v>742</v>
      </c>
      <c r="G204" s="182" t="s">
        <v>149</v>
      </c>
      <c r="H204" s="183"/>
      <c r="I204" s="184" t="str">
        <f ca="1">IF(ISERROR($V204),"",OFFSET('Smelter Look-up'!$H$4,$V204-4,0))</f>
        <v>Sillamäe</v>
      </c>
      <c r="J204" s="184" t="str">
        <f ca="1">IF(ISERROR($V204),"",OFFSET('Smelter Look-up'!$I$4,$V204-4,0))</f>
        <v>Ida-Virumaa</v>
      </c>
      <c r="K204" s="224"/>
      <c r="L204" s="224"/>
      <c r="M204" s="224"/>
      <c r="N204" s="224"/>
      <c r="O204" s="224" t="s">
        <v>745</v>
      </c>
      <c r="P204" s="185"/>
      <c r="Q204" s="225"/>
      <c r="R204" s="182" t="str">
        <f ca="1">IF(ISERROR($V204),"",OFFSET('Smelter Look-up'!$C$4,$V204-4,0)&amp;"")</f>
        <v>NPM Silmet AS</v>
      </c>
      <c r="S204" s="181" t="str">
        <f t="shared" ca="1" si="18"/>
        <v>EE</v>
      </c>
      <c r="T204" s="181" t="str">
        <f ca="1">IF(B204="","",IF(ISERROR(MATCH($J204,SorP!$B$1:$B$6279,0)),"",INDIRECT("'SorP'!$A$"&amp;MATCH($S204&amp;$J204,SorP!C:C,0))))</f>
        <v>EE-45</v>
      </c>
      <c r="U204" s="201"/>
      <c r="V204" s="226">
        <f>IF(C204="",NA(),IF(OR(C204="Smelter not listed",C204="Smelter not yet identified"),MATCH($B204&amp;$D204,'Smelter Look-up'!$J:$J,0),MATCH($B204&amp;$C204,'Smelter Look-up'!$J:$J,0)))</f>
        <v>359</v>
      </c>
      <c r="X204" s="227">
        <f t="shared" si="19"/>
        <v>0</v>
      </c>
      <c r="AB204" s="228" t="str">
        <f t="shared" si="20"/>
        <v>TantalumNPM Silmet AS</v>
      </c>
    </row>
    <row r="205" spans="1:28" s="227" customFormat="1" ht="165.75">
      <c r="A205" s="181" t="s">
        <v>746</v>
      </c>
      <c r="B205" s="182" t="s">
        <v>140</v>
      </c>
      <c r="C205" s="186" t="s">
        <v>747</v>
      </c>
      <c r="D205" s="230"/>
      <c r="E205" s="182" t="s">
        <v>173</v>
      </c>
      <c r="F205" s="182" t="s">
        <v>746</v>
      </c>
      <c r="G205" s="182" t="s">
        <v>149</v>
      </c>
      <c r="H205" s="183"/>
      <c r="I205" s="184" t="str">
        <f ca="1">IF(ISERROR($V205),"",OFFSET('Smelter Look-up'!$H$4,$V205-4,0))</f>
        <v>Nara-shi</v>
      </c>
      <c r="J205" s="184" t="str">
        <f ca="1">IF(ISERROR($V205),"",OFFSET('Smelter Look-up'!$I$4,$V205-4,0))</f>
        <v>Nara</v>
      </c>
      <c r="K205" s="224"/>
      <c r="L205" s="224"/>
      <c r="M205" s="224"/>
      <c r="N205" s="224"/>
      <c r="O205" s="224" t="s">
        <v>748</v>
      </c>
      <c r="P205" s="185"/>
      <c r="Q205" s="225"/>
      <c r="R205" s="182" t="str">
        <f ca="1">IF(ISERROR($V205),"",OFFSET('Smelter Look-up'!$C$4,$V205-4,0)&amp;"")</f>
        <v>Ohura Precious Metal Industry Co., Ltd.</v>
      </c>
      <c r="S205" s="181" t="str">
        <f t="shared" ca="1" si="18"/>
        <v>JP</v>
      </c>
      <c r="T205" s="181" t="str">
        <f ca="1">IF(B205="","",IF(ISERROR(MATCH($J205,SorP!$B$1:$B$6279,0)),"",INDIRECT("'SorP'!$A$"&amp;MATCH($S205&amp;$J205,SorP!C:C,0))))</f>
        <v>JP-29</v>
      </c>
      <c r="U205" s="201"/>
      <c r="V205" s="226">
        <f>IF(C205="",NA(),IF(OR(C205="Smelter not listed",C205="Smelter not yet identified"),MATCH($B205&amp;$D205,'Smelter Look-up'!$J:$J,0),MATCH($B205&amp;$C205,'Smelter Look-up'!$J:$J,0)))</f>
        <v>198</v>
      </c>
      <c r="X205" s="227">
        <f t="shared" si="19"/>
        <v>0</v>
      </c>
      <c r="AB205" s="228" t="str">
        <f t="shared" si="20"/>
        <v>GoldOhura Precious Metal Industry Co., Ltd.</v>
      </c>
    </row>
    <row r="206" spans="1:28" s="227" customFormat="1" ht="89.25">
      <c r="A206" s="181" t="s">
        <v>749</v>
      </c>
      <c r="B206" s="182" t="s">
        <v>140</v>
      </c>
      <c r="C206" s="186" t="s">
        <v>750</v>
      </c>
      <c r="D206" s="230"/>
      <c r="E206" s="182" t="s">
        <v>160</v>
      </c>
      <c r="F206" s="182" t="s">
        <v>749</v>
      </c>
      <c r="G206" s="182" t="s">
        <v>149</v>
      </c>
      <c r="H206" s="183"/>
      <c r="I206" s="184" t="str">
        <f ca="1">IF(ISERROR($V206),"",OFFSET('Smelter Look-up'!$H$4,$V206-4,0))</f>
        <v>Penglai</v>
      </c>
      <c r="J206" s="184" t="str">
        <f ca="1">IF(ISERROR($V206),"",OFFSET('Smelter Look-up'!$I$4,$V206-4,0))</f>
        <v>Shandong Sheng</v>
      </c>
      <c r="K206" s="224"/>
      <c r="L206" s="224"/>
      <c r="M206" s="224"/>
      <c r="N206" s="224"/>
      <c r="O206" s="224" t="s">
        <v>161</v>
      </c>
      <c r="P206" s="185"/>
      <c r="Q206" s="225"/>
      <c r="R206" s="182" t="str">
        <f ca="1">IF(ISERROR($V206),"",OFFSET('Smelter Look-up'!$C$4,$V206-4,0)&amp;"")</f>
        <v>Penglai Penggang Gold Industry Co., Ltd.</v>
      </c>
      <c r="S206" s="181" t="str">
        <f t="shared" ca="1" si="18"/>
        <v>CN</v>
      </c>
      <c r="T206" s="181" t="str">
        <f ca="1">IF(B206="","",IF(ISERROR(MATCH($J206,SorP!$B$1:$B$6279,0)),"",INDIRECT("'SorP'!$A$"&amp;MATCH($S206&amp;$J206,SorP!C:C,0))))</f>
        <v>CN-SD</v>
      </c>
      <c r="U206" s="201"/>
      <c r="V206" s="226">
        <f>IF(C206="",NA(),IF(OR(C206="Smelter not listed",C206="Smelter not yet identified"),MATCH($B206&amp;$D206,'Smelter Look-up'!$J:$J,0),MATCH($B206&amp;$C206,'Smelter Look-up'!$J:$J,0)))</f>
        <v>205</v>
      </c>
      <c r="X206" s="227">
        <f t="shared" si="19"/>
        <v>0</v>
      </c>
      <c r="AB206" s="228" t="str">
        <f t="shared" si="20"/>
        <v>GoldPenglai Penggang Gold Industry Co., Ltd.</v>
      </c>
    </row>
    <row r="207" spans="1:28" s="227" customFormat="1" ht="191.25">
      <c r="A207" s="181" t="s">
        <v>751</v>
      </c>
      <c r="B207" s="182" t="s">
        <v>138</v>
      </c>
      <c r="C207" s="186" t="s">
        <v>752</v>
      </c>
      <c r="D207" s="230"/>
      <c r="E207" s="182" t="s">
        <v>166</v>
      </c>
      <c r="F207" s="182" t="s">
        <v>751</v>
      </c>
      <c r="G207" s="182" t="s">
        <v>149</v>
      </c>
      <c r="H207" s="183"/>
      <c r="I207" s="184" t="str">
        <f ca="1">IF(ISERROR($V207),"",OFFSET('Smelter Look-up'!$H$4,$V207-4,0))</f>
        <v>Sungailiat</v>
      </c>
      <c r="J207" s="184" t="str">
        <f ca="1">IF(ISERROR($V207),"",OFFSET('Smelter Look-up'!$I$4,$V207-4,0))</f>
        <v>Kepulauan Bangka Belitung</v>
      </c>
      <c r="K207" s="224"/>
      <c r="L207" s="224"/>
      <c r="M207" s="224"/>
      <c r="N207" s="224"/>
      <c r="O207" s="224" t="s">
        <v>271</v>
      </c>
      <c r="P207" s="185"/>
      <c r="Q207" s="225"/>
      <c r="R207" s="182" t="str">
        <f ca="1">IF(ISERROR($V207),"",OFFSET('Smelter Look-up'!$C$4,$V207-4,0)&amp;"")</f>
        <v>PT Panca Mega Persada</v>
      </c>
      <c r="S207" s="181" t="str">
        <f t="shared" ca="1" si="18"/>
        <v>ID</v>
      </c>
      <c r="T207" s="181" t="str">
        <f ca="1">IF(B207="","",IF(ISERROR(MATCH($J207,SorP!$B$1:$B$6279,0)),"",INDIRECT("'SorP'!$A$"&amp;MATCH($S207&amp;$J207,SorP!C:C,0))))</f>
        <v>ID-BB</v>
      </c>
      <c r="U207" s="201"/>
      <c r="V207" s="226">
        <f>IF(C207="",NA(),IF(OR(C207="Smelter not listed",C207="Smelter not yet identified"),MATCH($B207&amp;$D207,'Smelter Look-up'!$J:$J,0),MATCH($B207&amp;$C207,'Smelter Look-up'!$J:$J,0)))</f>
        <v>502</v>
      </c>
      <c r="X207" s="227">
        <f t="shared" si="19"/>
        <v>0</v>
      </c>
      <c r="AB207" s="228" t="str">
        <f t="shared" si="20"/>
        <v>TinPT Panca Mega Persada</v>
      </c>
    </row>
    <row r="208" spans="1:28" s="227" customFormat="1" ht="51">
      <c r="A208" s="181" t="s">
        <v>753</v>
      </c>
      <c r="B208" s="182" t="s">
        <v>138</v>
      </c>
      <c r="C208" s="186" t="s">
        <v>754</v>
      </c>
      <c r="D208" s="230"/>
      <c r="E208" s="182" t="s">
        <v>166</v>
      </c>
      <c r="F208" s="182" t="s">
        <v>753</v>
      </c>
      <c r="G208" s="182" t="s">
        <v>149</v>
      </c>
      <c r="H208" s="183"/>
      <c r="I208" s="184" t="str">
        <f ca="1">IF(ISERROR($V208),"",OFFSET('Smelter Look-up'!$H$4,$V208-4,0))</f>
        <v>Pangkal Pinang</v>
      </c>
      <c r="J208" s="184" t="str">
        <f ca="1">IF(ISERROR($V208),"",OFFSET('Smelter Look-up'!$I$4,$V208-4,0))</f>
        <v>Kepulauan Bangka Belitung</v>
      </c>
      <c r="K208" s="224"/>
      <c r="L208" s="224"/>
      <c r="M208" s="224"/>
      <c r="N208" s="224"/>
      <c r="O208" s="224" t="s">
        <v>266</v>
      </c>
      <c r="P208" s="185"/>
      <c r="Q208" s="225"/>
      <c r="R208" s="182" t="str">
        <f ca="1">IF(ISERROR($V208),"",OFFSET('Smelter Look-up'!$C$4,$V208-4,0)&amp;"")</f>
        <v>PT Prima Timah Utama</v>
      </c>
      <c r="S208" s="181" t="str">
        <f t="shared" ca="1" si="18"/>
        <v>ID</v>
      </c>
      <c r="T208" s="181" t="str">
        <f ca="1">IF(B208="","",IF(ISERROR(MATCH($J208,SorP!$B$1:$B$6279,0)),"",INDIRECT("'SorP'!$A$"&amp;MATCH($S208&amp;$J208,SorP!C:C,0))))</f>
        <v>ID-BB</v>
      </c>
      <c r="U208" s="201"/>
      <c r="V208" s="226">
        <f>IF(C208="",NA(),IF(OR(C208="Smelter not listed",C208="Smelter not yet identified"),MATCH($B208&amp;$D208,'Smelter Look-up'!$J:$J,0),MATCH($B208&amp;$C208,'Smelter Look-up'!$J:$J,0)))</f>
        <v>504</v>
      </c>
      <c r="X208" s="227">
        <f t="shared" si="19"/>
        <v>0</v>
      </c>
      <c r="AB208" s="228" t="str">
        <f t="shared" si="20"/>
        <v>TinPT Prima Timah Utama</v>
      </c>
    </row>
    <row r="209" spans="1:28" s="227" customFormat="1" ht="63.75">
      <c r="A209" s="181" t="s">
        <v>755</v>
      </c>
      <c r="B209" s="182" t="s">
        <v>138</v>
      </c>
      <c r="C209" s="186" t="s">
        <v>756</v>
      </c>
      <c r="D209" s="230"/>
      <c r="E209" s="182" t="s">
        <v>166</v>
      </c>
      <c r="F209" s="182" t="s">
        <v>755</v>
      </c>
      <c r="G209" s="182" t="s">
        <v>149</v>
      </c>
      <c r="H209" s="183"/>
      <c r="I209" s="184" t="str">
        <f ca="1">IF(ISERROR($V209),"",OFFSET('Smelter Look-up'!$H$4,$V209-4,0))</f>
        <v>Sungailiat</v>
      </c>
      <c r="J209" s="184" t="str">
        <f ca="1">IF(ISERROR($V209),"",OFFSET('Smelter Look-up'!$I$4,$V209-4,0))</f>
        <v>Kepulauan Bangka Belitung</v>
      </c>
      <c r="K209" s="224"/>
      <c r="L209" s="224"/>
      <c r="M209" s="224"/>
      <c r="N209" s="224"/>
      <c r="O209" s="224" t="s">
        <v>432</v>
      </c>
      <c r="P209" s="185"/>
      <c r="Q209" s="225"/>
      <c r="R209" s="182" t="str">
        <f ca="1">IF(ISERROR($V209),"",OFFSET('Smelter Look-up'!$C$4,$V209-4,0)&amp;"")</f>
        <v>PT Refined Bangka Tin</v>
      </c>
      <c r="S209" s="181" t="str">
        <f t="shared" ca="1" si="18"/>
        <v>ID</v>
      </c>
      <c r="T209" s="181" t="str">
        <f ca="1">IF(B209="","",IF(ISERROR(MATCH($J209,SorP!$B$1:$B$6279,0)),"",INDIRECT("'SorP'!$A$"&amp;MATCH($S209&amp;$J209,SorP!C:C,0))))</f>
        <v>ID-BB</v>
      </c>
      <c r="U209" s="201"/>
      <c r="V209" s="226">
        <f>IF(C209="",NA(),IF(OR(C209="Smelter not listed",C209="Smelter not yet identified"),MATCH($B209&amp;$D209,'Smelter Look-up'!$J:$J,0),MATCH($B209&amp;$C209,'Smelter Look-up'!$J:$J,0)))</f>
        <v>507</v>
      </c>
      <c r="X209" s="227">
        <f t="shared" si="19"/>
        <v>0</v>
      </c>
      <c r="AB209" s="228" t="str">
        <f t="shared" si="20"/>
        <v>TinPT Refined Bangka Tin</v>
      </c>
    </row>
    <row r="210" spans="1:28" s="227" customFormat="1" ht="63.75">
      <c r="A210" s="181" t="s">
        <v>757</v>
      </c>
      <c r="B210" s="182" t="s">
        <v>138</v>
      </c>
      <c r="C210" s="186" t="s">
        <v>758</v>
      </c>
      <c r="D210" s="230"/>
      <c r="E210" s="182" t="s">
        <v>166</v>
      </c>
      <c r="F210" s="182" t="s">
        <v>757</v>
      </c>
      <c r="G210" s="182" t="s">
        <v>149</v>
      </c>
      <c r="H210" s="183"/>
      <c r="I210" s="184" t="str">
        <f ca="1">IF(ISERROR($V210),"",OFFSET('Smelter Look-up'!$H$4,$V210-4,0))</f>
        <v>Pangkal Pinang</v>
      </c>
      <c r="J210" s="184" t="str">
        <f ca="1">IF(ISERROR($V210),"",OFFSET('Smelter Look-up'!$I$4,$V210-4,0))</f>
        <v>Kepulauan Bangka Belitung</v>
      </c>
      <c r="K210" s="224"/>
      <c r="L210" s="224"/>
      <c r="M210" s="224"/>
      <c r="N210" s="224"/>
      <c r="O210" s="224" t="s">
        <v>266</v>
      </c>
      <c r="P210" s="185"/>
      <c r="Q210" s="225"/>
      <c r="R210" s="182" t="str">
        <f ca="1">IF(ISERROR($V210),"",OFFSET('Smelter Look-up'!$C$4,$V210-4,0)&amp;"")</f>
        <v>PT Sariwiguna Binasentosa</v>
      </c>
      <c r="S210" s="181" t="str">
        <f t="shared" ca="1" si="18"/>
        <v>ID</v>
      </c>
      <c r="T210" s="181" t="str">
        <f ca="1">IF(B210="","",IF(ISERROR(MATCH($J210,SorP!$B$1:$B$6279,0)),"",INDIRECT("'SorP'!$A$"&amp;MATCH($S210&amp;$J210,SorP!C:C,0))))</f>
        <v>ID-BB</v>
      </c>
      <c r="U210" s="201"/>
      <c r="V210" s="226">
        <f>IF(C210="",NA(),IF(OR(C210="Smelter not listed",C210="Smelter not yet identified"),MATCH($B210&amp;$D210,'Smelter Look-up'!$J:$J,0),MATCH($B210&amp;$C210,'Smelter Look-up'!$J:$J,0)))</f>
        <v>508</v>
      </c>
      <c r="X210" s="227">
        <f t="shared" si="19"/>
        <v>0</v>
      </c>
      <c r="AB210" s="228" t="str">
        <f t="shared" si="20"/>
        <v>TinPT Sariwiguna Binasentosa</v>
      </c>
    </row>
    <row r="211" spans="1:28" s="227" customFormat="1" ht="51">
      <c r="A211" s="181" t="s">
        <v>759</v>
      </c>
      <c r="B211" s="182" t="s">
        <v>138</v>
      </c>
      <c r="C211" s="186" t="s">
        <v>760</v>
      </c>
      <c r="D211" s="230"/>
      <c r="E211" s="182" t="s">
        <v>166</v>
      </c>
      <c r="F211" s="182" t="s">
        <v>759</v>
      </c>
      <c r="G211" s="182" t="s">
        <v>149</v>
      </c>
      <c r="H211" s="183"/>
      <c r="I211" s="184" t="str">
        <f ca="1">IF(ISERROR($V211),"",OFFSET('Smelter Look-up'!$H$4,$V211-4,0))</f>
        <v>Mentok</v>
      </c>
      <c r="J211" s="184" t="str">
        <f ca="1">IF(ISERROR($V211),"",OFFSET('Smelter Look-up'!$I$4,$V211-4,0))</f>
        <v>Kepulauan Bangka Belitung</v>
      </c>
      <c r="K211" s="224"/>
      <c r="L211" s="224"/>
      <c r="M211" s="224"/>
      <c r="N211" s="224"/>
      <c r="O211" s="224" t="s">
        <v>266</v>
      </c>
      <c r="P211" s="185"/>
      <c r="Q211" s="225"/>
      <c r="R211" s="182" t="str">
        <f ca="1">IF(ISERROR($V211),"",OFFSET('Smelter Look-up'!$C$4,$V211-4,0)&amp;"")</f>
        <v>PT Timah Tbk Mentok</v>
      </c>
      <c r="S211" s="181" t="str">
        <f t="shared" ca="1" si="18"/>
        <v>ID</v>
      </c>
      <c r="T211" s="181" t="str">
        <f ca="1">IF(B211="","",IF(ISERROR(MATCH($J211,SorP!$B$1:$B$6279,0)),"",INDIRECT("'SorP'!$A$"&amp;MATCH($S211&amp;$J211,SorP!C:C,0))))</f>
        <v>ID-BB</v>
      </c>
      <c r="U211" s="201"/>
      <c r="V211" s="226">
        <f>IF(C211="",NA(),IF(OR(C211="Smelter not listed",C211="Smelter not yet identified"),MATCH($B211&amp;$D211,'Smelter Look-up'!$J:$J,0),MATCH($B211&amp;$C211,'Smelter Look-up'!$J:$J,0)))</f>
        <v>514</v>
      </c>
      <c r="X211" s="227">
        <f t="shared" si="19"/>
        <v>0</v>
      </c>
      <c r="AB211" s="228" t="str">
        <f t="shared" si="20"/>
        <v>TinPT Timah Tbk Mentok</v>
      </c>
    </row>
    <row r="212" spans="1:28" s="227" customFormat="1" ht="51">
      <c r="A212" s="181" t="s">
        <v>761</v>
      </c>
      <c r="B212" s="182" t="s">
        <v>140</v>
      </c>
      <c r="C212" s="186" t="s">
        <v>762</v>
      </c>
      <c r="D212" s="230"/>
      <c r="E212" s="182" t="s">
        <v>148</v>
      </c>
      <c r="F212" s="182" t="s">
        <v>761</v>
      </c>
      <c r="G212" s="182" t="s">
        <v>149</v>
      </c>
      <c r="H212" s="183"/>
      <c r="I212" s="184" t="str">
        <f ca="1">IF(ISERROR($V212),"",OFFSET('Smelter Look-up'!$H$4,$V212-4,0))</f>
        <v>Williston</v>
      </c>
      <c r="J212" s="184" t="str">
        <f ca="1">IF(ISERROR($V212),"",OFFSET('Smelter Look-up'!$I$4,$V212-4,0))</f>
        <v>North Dakota</v>
      </c>
      <c r="K212" s="224"/>
      <c r="L212" s="224"/>
      <c r="M212" s="224"/>
      <c r="N212" s="224"/>
      <c r="O212" s="224" t="s">
        <v>763</v>
      </c>
      <c r="P212" s="185"/>
      <c r="Q212" s="225"/>
      <c r="R212" s="182" t="str">
        <f ca="1">IF(ISERROR($V212),"",OFFSET('Smelter Look-up'!$C$4,$V212-4,0)&amp;"")</f>
        <v>Sabin Metal Corp.</v>
      </c>
      <c r="S212" s="181" t="str">
        <f t="shared" ca="1" si="18"/>
        <v>US</v>
      </c>
      <c r="T212" s="181" t="str">
        <f ca="1">IF(B212="","",IF(ISERROR(MATCH($J212,SorP!$B$1:$B$6279,0)),"",INDIRECT("'SorP'!$A$"&amp;MATCH($S212&amp;$J212,SorP!C:C,0))))</f>
        <v>US-ND</v>
      </c>
      <c r="U212" s="201"/>
      <c r="V212" s="226">
        <f>IF(C212="",NA(),IF(OR(C212="Smelter not listed",C212="Smelter not yet identified"),MATCH($B212&amp;$D212,'Smelter Look-up'!$J:$J,0),MATCH($B212&amp;$C212,'Smelter Look-up'!$J:$J,0)))</f>
        <v>222</v>
      </c>
      <c r="X212" s="227">
        <f t="shared" si="19"/>
        <v>0</v>
      </c>
      <c r="AB212" s="228" t="str">
        <f t="shared" si="20"/>
        <v>GoldSabin Metal Corp.</v>
      </c>
    </row>
    <row r="213" spans="1:28" s="227" customFormat="1" ht="89.25">
      <c r="A213" s="181" t="s">
        <v>764</v>
      </c>
      <c r="B213" s="182" t="s">
        <v>140</v>
      </c>
      <c r="C213" s="186" t="s">
        <v>765</v>
      </c>
      <c r="D213" s="230"/>
      <c r="E213" s="182" t="s">
        <v>169</v>
      </c>
      <c r="F213" s="182" t="s">
        <v>764</v>
      </c>
      <c r="G213" s="182" t="s">
        <v>149</v>
      </c>
      <c r="H213" s="183"/>
      <c r="I213" s="184" t="str">
        <f ca="1">IF(ISERROR($V213),"",OFFSET('Smelter Look-up'!$H$4,$V213-4,0))</f>
        <v>Namdong</v>
      </c>
      <c r="J213" s="184" t="str">
        <f ca="1">IF(ISERROR($V213),"",OFFSET('Smelter Look-up'!$I$4,$V213-4,0))</f>
        <v>Incheon-gwangyeoksi</v>
      </c>
      <c r="K213" s="224"/>
      <c r="L213" s="224"/>
      <c r="M213" s="224"/>
      <c r="N213" s="224"/>
      <c r="O213" s="224" t="s">
        <v>766</v>
      </c>
      <c r="P213" s="185"/>
      <c r="Q213" s="225"/>
      <c r="R213" s="182" t="str">
        <f ca="1">IF(ISERROR($V213),"",OFFSET('Smelter Look-up'!$C$4,$V213-4,0)&amp;"")</f>
        <v>Samduck Precious Metals</v>
      </c>
      <c r="S213" s="181" t="str">
        <f t="shared" ca="1" si="18"/>
        <v>KR</v>
      </c>
      <c r="T213" s="181" t="str">
        <f ca="1">IF(B213="","",IF(ISERROR(MATCH($J213,SorP!$B$1:$B$6279,0)),"",INDIRECT("'SorP'!$A$"&amp;MATCH($S213&amp;$J213,SorP!C:C,0))))</f>
        <v>KR-28</v>
      </c>
      <c r="U213" s="201"/>
      <c r="V213" s="226">
        <f>IF(C213="",NA(),IF(OR(C213="Smelter not listed",C213="Smelter not yet identified"),MATCH($B213&amp;$D213,'Smelter Look-up'!$J:$J,0),MATCH($B213&amp;$C213,'Smelter Look-up'!$J:$J,0)))</f>
        <v>229</v>
      </c>
      <c r="X213" s="227">
        <f t="shared" si="19"/>
        <v>0</v>
      </c>
      <c r="AB213" s="228" t="str">
        <f t="shared" si="20"/>
        <v>GoldSamduck Precious Metals</v>
      </c>
    </row>
    <row r="214" spans="1:28" s="227" customFormat="1" ht="51">
      <c r="A214" s="181" t="s">
        <v>767</v>
      </c>
      <c r="B214" s="182" t="s">
        <v>140</v>
      </c>
      <c r="C214" s="186" t="s">
        <v>768</v>
      </c>
      <c r="D214" s="230"/>
      <c r="E214" s="182" t="s">
        <v>169</v>
      </c>
      <c r="F214" s="182" t="s">
        <v>767</v>
      </c>
      <c r="G214" s="182" t="s">
        <v>149</v>
      </c>
      <c r="H214" s="183"/>
      <c r="I214" s="184" t="str">
        <f ca="1">IF(ISERROR($V214),"",OFFSET('Smelter Look-up'!$H$4,$V214-4,0))</f>
        <v>Changwon</v>
      </c>
      <c r="J214" s="184" t="str">
        <f ca="1">IF(ISERROR($V214),"",OFFSET('Smelter Look-up'!$I$4,$V214-4,0))</f>
        <v>Gyeongsangnam-do</v>
      </c>
      <c r="K214" s="224"/>
      <c r="L214" s="224"/>
      <c r="M214" s="224"/>
      <c r="N214" s="224"/>
      <c r="O214" s="224" t="s">
        <v>769</v>
      </c>
      <c r="P214" s="185"/>
      <c r="Q214" s="225"/>
      <c r="R214" s="182" t="str">
        <f ca="1">IF(ISERROR($V214),"",OFFSET('Smelter Look-up'!$C$4,$V214-4,0)&amp;"")</f>
        <v>Samwon Metals Corp.</v>
      </c>
      <c r="S214" s="181" t="str">
        <f t="shared" ca="1" si="18"/>
        <v>KR</v>
      </c>
      <c r="T214" s="181" t="str">
        <f ca="1">IF(B214="","",IF(ISERROR(MATCH($J214,SorP!$B$1:$B$6279,0)),"",INDIRECT("'SorP'!$A$"&amp;MATCH($S214&amp;$J214,SorP!C:C,0))))</f>
        <v>KR-48</v>
      </c>
      <c r="U214" s="201"/>
      <c r="V214" s="226">
        <f>IF(C214="",NA(),IF(OR(C214="Smelter not listed",C214="Smelter not yet identified"),MATCH($B214&amp;$D214,'Smelter Look-up'!$J:$J,0),MATCH($B214&amp;$C214,'Smelter Look-up'!$J:$J,0)))</f>
        <v>230</v>
      </c>
      <c r="X214" s="227">
        <f t="shared" si="19"/>
        <v>0</v>
      </c>
      <c r="AB214" s="228" t="str">
        <f t="shared" si="20"/>
        <v>GoldSamwon Metals Corp.</v>
      </c>
    </row>
    <row r="215" spans="1:28" s="227" customFormat="1" ht="165.75">
      <c r="A215" s="181" t="s">
        <v>770</v>
      </c>
      <c r="B215" s="182" t="s">
        <v>140</v>
      </c>
      <c r="C215" s="186" t="s">
        <v>771</v>
      </c>
      <c r="D215" s="230"/>
      <c r="E215" s="182" t="s">
        <v>609</v>
      </c>
      <c r="F215" s="182" t="s">
        <v>770</v>
      </c>
      <c r="G215" s="182" t="s">
        <v>149</v>
      </c>
      <c r="H215" s="183"/>
      <c r="I215" s="184" t="str">
        <f ca="1">IF(ISERROR($V215),"",OFFSET('Smelter Look-up'!$H$4,$V215-4,0))</f>
        <v>Madrid</v>
      </c>
      <c r="J215" s="184" t="str">
        <f ca="1">IF(ISERROR($V215),"",OFFSET('Smelter Look-up'!$I$4,$V215-4,0))</f>
        <v>Madrid, Comunidad de</v>
      </c>
      <c r="K215" s="224"/>
      <c r="L215" s="224"/>
      <c r="M215" s="224"/>
      <c r="N215" s="224"/>
      <c r="O215" s="224" t="s">
        <v>772</v>
      </c>
      <c r="P215" s="185"/>
      <c r="Q215" s="225"/>
      <c r="R215" s="182" t="str">
        <f ca="1">IF(ISERROR($V215),"",OFFSET('Smelter Look-up'!$C$4,$V215-4,0)&amp;"")</f>
        <v>SEMPSA Joyeria Plateria S.A.</v>
      </c>
      <c r="S215" s="181" t="str">
        <f t="shared" ca="1" si="18"/>
        <v>ES</v>
      </c>
      <c r="T215" s="181" t="str">
        <f ca="1">IF(B215="","",IF(ISERROR(MATCH($J215,SorP!$B$1:$B$6279,0)),"",INDIRECT("'SorP'!$A$"&amp;MATCH($S215&amp;$J215,SorP!C:C,0))))</f>
        <v>ES-MD</v>
      </c>
      <c r="U215" s="201"/>
      <c r="V215" s="226">
        <f>IF(C215="",NA(),IF(OR(C215="Smelter not listed",C215="Smelter not yet identified"),MATCH($B215&amp;$D215,'Smelter Look-up'!$J:$J,0),MATCH($B215&amp;$C215,'Smelter Look-up'!$J:$J,0)))</f>
        <v>234</v>
      </c>
      <c r="X215" s="227">
        <f t="shared" si="19"/>
        <v>0</v>
      </c>
      <c r="AB215" s="228" t="str">
        <f t="shared" si="20"/>
        <v>GoldSEMPSA Joyeria Plateria S.A.</v>
      </c>
    </row>
    <row r="216" spans="1:28" s="227" customFormat="1" ht="63.75">
      <c r="A216" s="181" t="s">
        <v>773</v>
      </c>
      <c r="B216" s="182" t="s">
        <v>139</v>
      </c>
      <c r="C216" s="186" t="s">
        <v>774</v>
      </c>
      <c r="D216" s="230"/>
      <c r="E216" s="182" t="s">
        <v>169</v>
      </c>
      <c r="F216" s="182" t="s">
        <v>773</v>
      </c>
      <c r="G216" s="182" t="s">
        <v>149</v>
      </c>
      <c r="H216" s="183"/>
      <c r="I216" s="184" t="str">
        <f ca="1">IF(ISERROR($V216),"",OFFSET('Smelter Look-up'!$H$4,$V216-4,0))</f>
        <v>Dangjin-si</v>
      </c>
      <c r="J216" s="184" t="str">
        <f ca="1">IF(ISERROR($V216),"",OFFSET('Smelter Look-up'!$I$4,$V216-4,0))</f>
        <v>Chungcheongnam-do</v>
      </c>
      <c r="K216" s="224"/>
      <c r="L216" s="224"/>
      <c r="M216" s="224"/>
      <c r="N216" s="224"/>
      <c r="O216" s="224" t="s">
        <v>435</v>
      </c>
      <c r="P216" s="185"/>
      <c r="Q216" s="225"/>
      <c r="R216" s="182" t="str">
        <f ca="1">IF(ISERROR($V216),"",OFFSET('Smelter Look-up'!$C$4,$V216-4,0)&amp;"")</f>
        <v>HANNAE FOR T Co., Ltd.</v>
      </c>
      <c r="S216" s="181" t="str">
        <f t="shared" ca="1" si="18"/>
        <v>KR</v>
      </c>
      <c r="T216" s="181" t="str">
        <f ca="1">IF(B216="","",IF(ISERROR(MATCH($J216,SorP!$B$1:$B$6279,0)),"",INDIRECT("'SorP'!$A$"&amp;MATCH($S216&amp;$J216,SorP!C:C,0))))</f>
        <v>KR-44</v>
      </c>
      <c r="U216" s="201"/>
      <c r="V216" s="226">
        <f>IF(C216="",NA(),IF(OR(C216="Smelter not listed",C216="Smelter not yet identified"),MATCH($B216&amp;$D216,'Smelter Look-up'!$J:$J,0),MATCH($B216&amp;$C216,'Smelter Look-up'!$J:$J,0)))</f>
        <v>591</v>
      </c>
      <c r="X216" s="227">
        <f t="shared" si="19"/>
        <v>0</v>
      </c>
      <c r="AB216" s="228" t="str">
        <f t="shared" si="20"/>
        <v>TungstenHANNAE FOR T Co., Ltd.</v>
      </c>
    </row>
    <row r="217" spans="1:28" s="227" customFormat="1" ht="38.25">
      <c r="A217" s="181" t="s">
        <v>775</v>
      </c>
      <c r="B217" s="182" t="s">
        <v>137</v>
      </c>
      <c r="C217" s="186" t="s">
        <v>776</v>
      </c>
      <c r="D217" s="230"/>
      <c r="E217" s="182" t="s">
        <v>777</v>
      </c>
      <c r="F217" s="182" t="s">
        <v>775</v>
      </c>
      <c r="G217" s="182" t="s">
        <v>149</v>
      </c>
      <c r="H217" s="183"/>
      <c r="I217" s="184" t="str">
        <f ca="1">IF(ISERROR($V217),"",OFFSET('Smelter Look-up'!$H$4,$V217-4,0))</f>
        <v>Kigali</v>
      </c>
      <c r="J217" s="184" t="str">
        <f ca="1">IF(ISERROR($V217),"",OFFSET('Smelter Look-up'!$I$4,$V217-4,0))</f>
        <v>City of Kigali</v>
      </c>
      <c r="K217" s="224"/>
      <c r="L217" s="224"/>
      <c r="M217" s="224"/>
      <c r="N217" s="224"/>
      <c r="O217" s="224" t="s">
        <v>435</v>
      </c>
      <c r="P217" s="185"/>
      <c r="Q217" s="225"/>
      <c r="R217" s="182" t="str">
        <f ca="1">IF(ISERROR($V217),"",OFFSET('Smelter Look-up'!$C$4,$V217-4,0)&amp;"")</f>
        <v>PowerX Ltd.</v>
      </c>
      <c r="S217" s="181" t="str">
        <f t="shared" ca="1" si="18"/>
        <v>RW</v>
      </c>
      <c r="T217" s="181" t="str">
        <f ca="1">IF(B217="","",IF(ISERROR(MATCH($J217,SorP!$B$1:$B$6279,0)),"",INDIRECT("'SorP'!$A$"&amp;MATCH($S217&amp;$J217,SorP!C:C,0))))</f>
        <v>RW-01</v>
      </c>
      <c r="U217" s="201"/>
      <c r="V217" s="226">
        <f>IF(C217="",NA(),IF(OR(C217="Smelter not listed",C217="Smelter not yet identified"),MATCH($B217&amp;$D217,'Smelter Look-up'!$J:$J,0),MATCH($B217&amp;$C217,'Smelter Look-up'!$J:$J,0)))</f>
        <v>360</v>
      </c>
      <c r="X217" s="227">
        <f t="shared" si="19"/>
        <v>0</v>
      </c>
      <c r="AB217" s="228" t="str">
        <f t="shared" si="20"/>
        <v>TantalumPowerX Ltd.</v>
      </c>
    </row>
    <row r="218" spans="1:28" s="227" customFormat="1" ht="63.75">
      <c r="A218" s="181" t="s">
        <v>778</v>
      </c>
      <c r="B218" s="182" t="s">
        <v>138</v>
      </c>
      <c r="C218" s="186" t="s">
        <v>779</v>
      </c>
      <c r="D218" s="230"/>
      <c r="E218" s="182" t="s">
        <v>780</v>
      </c>
      <c r="F218" s="182" t="s">
        <v>778</v>
      </c>
      <c r="G218" s="182" t="s">
        <v>149</v>
      </c>
      <c r="H218" s="183"/>
      <c r="I218" s="184" t="str">
        <f ca="1">IF(ISERROR($V218),"",OFFSET('Smelter Look-up'!$H$4,$V218-4,0))</f>
        <v>Lubumbashi</v>
      </c>
      <c r="J218" s="184" t="str">
        <f ca="1">IF(ISERROR($V218),"",OFFSET('Smelter Look-up'!$I$4,$V218-4,0))</f>
        <v>Haut-Katanga</v>
      </c>
      <c r="K218" s="224"/>
      <c r="L218" s="224"/>
      <c r="M218" s="224"/>
      <c r="N218" s="224"/>
      <c r="O218" s="224" t="s">
        <v>435</v>
      </c>
      <c r="P218" s="185"/>
      <c r="Q218" s="225"/>
      <c r="R218" s="182" t="str">
        <f ca="1">IF(ISERROR($V218),"",OFFSET('Smelter Look-up'!$C$4,$V218-4,0)&amp;"")</f>
        <v>Mining Minerals Resources SARL</v>
      </c>
      <c r="S218" s="181" t="str">
        <f t="shared" ca="1" si="18"/>
        <v>CD</v>
      </c>
      <c r="T218" s="181" t="str">
        <f ca="1">IF(B218="","",IF(ISERROR(MATCH($J218,SorP!$B$1:$B$6279,0)),"",INDIRECT("'SorP'!$A$"&amp;MATCH($S218&amp;$J218,SorP!C:C,0))))</f>
        <v>CD-HK</v>
      </c>
      <c r="U218" s="201"/>
      <c r="V218" s="226">
        <f>IF(C218="",NA(),IF(OR(C218="Smelter not listed",C218="Smelter not yet identified"),MATCH($B218&amp;$D218,'Smelter Look-up'!$J:$J,0),MATCH($B218&amp;$C218,'Smelter Look-up'!$J:$J,0)))</f>
        <v>469</v>
      </c>
      <c r="X218" s="227">
        <f t="shared" si="19"/>
        <v>0</v>
      </c>
      <c r="AB218" s="228" t="str">
        <f t="shared" si="20"/>
        <v>TinMining Minerals Resources SARL</v>
      </c>
    </row>
    <row r="219" spans="1:28" s="227" customFormat="1" ht="38.25">
      <c r="A219" s="181" t="s">
        <v>781</v>
      </c>
      <c r="B219" s="182" t="s">
        <v>138</v>
      </c>
      <c r="C219" s="186" t="s">
        <v>145</v>
      </c>
      <c r="D219" s="230" t="s">
        <v>782</v>
      </c>
      <c r="E219" s="182" t="s">
        <v>173</v>
      </c>
      <c r="F219" s="182" t="s">
        <v>781</v>
      </c>
      <c r="G219" s="182" t="s">
        <v>149</v>
      </c>
      <c r="H219" s="183"/>
      <c r="I219" s="184" t="str">
        <f ca="1">IF(ISERROR($V219),"",OFFSET('Smelter Look-up'!$H$4,$V219-4,0))</f>
        <v/>
      </c>
      <c r="J219" s="184" t="str">
        <f ca="1">IF(ISERROR($V219),"",OFFSET('Smelter Look-up'!$I$4,$V219-4,0))</f>
        <v/>
      </c>
      <c r="K219" s="224"/>
      <c r="L219" s="224"/>
      <c r="M219" s="224"/>
      <c r="N219" s="224"/>
      <c r="O219" s="224" t="s">
        <v>638</v>
      </c>
      <c r="P219" s="185"/>
      <c r="Q219" s="225"/>
      <c r="R219" s="182" t="str">
        <f ca="1">IF(ISERROR($V219),"",OFFSET('Smelter Look-up'!$C$4,$V219-4,0)&amp;"")</f>
        <v/>
      </c>
      <c r="S219" s="181" t="str">
        <f t="shared" ca="1" si="18"/>
        <v>JP</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19"/>
        <v>0</v>
      </c>
      <c r="AB219" s="228" t="str">
        <f t="shared" si="20"/>
        <v>TinSmelter Not Listed</v>
      </c>
    </row>
    <row r="220" spans="1:28" s="227" customFormat="1" ht="38.25">
      <c r="A220" s="181" t="s">
        <v>783</v>
      </c>
      <c r="B220" s="182" t="s">
        <v>140</v>
      </c>
      <c r="C220" s="186" t="s">
        <v>145</v>
      </c>
      <c r="D220" s="230" t="s">
        <v>784</v>
      </c>
      <c r="E220" s="182" t="s">
        <v>647</v>
      </c>
      <c r="F220" s="182" t="s">
        <v>783</v>
      </c>
      <c r="G220" s="182" t="s">
        <v>149</v>
      </c>
      <c r="H220" s="183"/>
      <c r="I220" s="184" t="str">
        <f ca="1">IF(ISERROR($V220),"",OFFSET('Smelter Look-up'!$H$4,$V220-4,0))</f>
        <v/>
      </c>
      <c r="J220" s="184" t="str">
        <f ca="1">IF(ISERROR($V220),"",OFFSET('Smelter Look-up'!$I$4,$V220-4,0))</f>
        <v/>
      </c>
      <c r="K220" s="224"/>
      <c r="L220" s="224"/>
      <c r="M220" s="224"/>
      <c r="N220" s="224"/>
      <c r="O220" s="224" t="s">
        <v>638</v>
      </c>
      <c r="P220" s="185"/>
      <c r="Q220" s="225"/>
      <c r="R220" s="182" t="str">
        <f ca="1">IF(ISERROR($V220),"",OFFSET('Smelter Look-up'!$C$4,$V220-4,0)&amp;"")</f>
        <v/>
      </c>
      <c r="S220" s="181" t="str">
        <f t="shared" ca="1" si="18"/>
        <v>PE</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19"/>
        <v>0</v>
      </c>
      <c r="AB220" s="228" t="str">
        <f t="shared" si="20"/>
        <v>GoldSmelter Not Listed</v>
      </c>
    </row>
    <row r="221" spans="1:28" s="227" customFormat="1" ht="38.25">
      <c r="A221" s="181" t="s">
        <v>785</v>
      </c>
      <c r="B221" s="182" t="s">
        <v>140</v>
      </c>
      <c r="C221" s="186" t="s">
        <v>145</v>
      </c>
      <c r="D221" s="230" t="s">
        <v>786</v>
      </c>
      <c r="E221" s="182" t="s">
        <v>296</v>
      </c>
      <c r="F221" s="182" t="s">
        <v>785</v>
      </c>
      <c r="G221" s="182" t="s">
        <v>149</v>
      </c>
      <c r="H221" s="183"/>
      <c r="I221" s="184" t="str">
        <f ca="1">IF(ISERROR($V221),"",OFFSET('Smelter Look-up'!$H$4,$V221-4,0))</f>
        <v/>
      </c>
      <c r="J221" s="184" t="str">
        <f ca="1">IF(ISERROR($V221),"",OFFSET('Smelter Look-up'!$I$4,$V221-4,0))</f>
        <v/>
      </c>
      <c r="K221" s="224"/>
      <c r="L221" s="224"/>
      <c r="M221" s="224"/>
      <c r="N221" s="224"/>
      <c r="O221" s="224" t="s">
        <v>638</v>
      </c>
      <c r="P221" s="185"/>
      <c r="Q221" s="225"/>
      <c r="R221" s="182" t="str">
        <f ca="1">IF(ISERROR($V221),"",OFFSET('Smelter Look-up'!$C$4,$V221-4,0)&amp;"")</f>
        <v/>
      </c>
      <c r="S221" s="181" t="str">
        <f t="shared" ca="1" si="18"/>
        <v>ZA</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si="19"/>
        <v>0</v>
      </c>
      <c r="AB221" s="228" t="str">
        <f t="shared" si="20"/>
        <v>GoldSmelter Not Listed</v>
      </c>
    </row>
    <row r="222" spans="1:28" s="227" customFormat="1" ht="102">
      <c r="A222" s="181" t="s">
        <v>787</v>
      </c>
      <c r="B222" s="182" t="s">
        <v>140</v>
      </c>
      <c r="C222" s="186" t="s">
        <v>788</v>
      </c>
      <c r="D222" s="230"/>
      <c r="E222" s="182" t="s">
        <v>160</v>
      </c>
      <c r="F222" s="182" t="s">
        <v>787</v>
      </c>
      <c r="G222" s="182" t="s">
        <v>149</v>
      </c>
      <c r="H222" s="183"/>
      <c r="I222" s="184" t="str">
        <f ca="1">IF(ISERROR($V222),"",OFFSET('Smelter Look-up'!$H$4,$V222-4,0))</f>
        <v>Zhaoyuan</v>
      </c>
      <c r="J222" s="184" t="str">
        <f ca="1">IF(ISERROR($V222),"",OFFSET('Smelter Look-up'!$I$4,$V222-4,0))</f>
        <v>Shandong Sheng</v>
      </c>
      <c r="K222" s="224"/>
      <c r="L222" s="224"/>
      <c r="M222" s="224"/>
      <c r="N222" s="224"/>
      <c r="O222" s="224" t="s">
        <v>789</v>
      </c>
      <c r="P222" s="185"/>
      <c r="Q222" s="225"/>
      <c r="R222" s="182" t="str">
        <f ca="1">IF(ISERROR($V222),"",OFFSET('Smelter Look-up'!$C$4,$V222-4,0)&amp;"")</f>
        <v>Shandong Zhaojin Gold &amp; Silver Refinery Co., Ltd.</v>
      </c>
      <c r="S222" s="181" t="str">
        <f t="shared" ca="1" si="18"/>
        <v>CN</v>
      </c>
      <c r="T222" s="181" t="str">
        <f ca="1">IF(B222="","",IF(ISERROR(MATCH($J222,SorP!$B$1:$B$6279,0)),"",INDIRECT("'SorP'!$A$"&amp;MATCH($S222&amp;$J222,SorP!C:C,0))))</f>
        <v>CN-SD</v>
      </c>
      <c r="U222" s="201"/>
      <c r="V222" s="226">
        <f>IF(C222="",NA(),IF(OR(C222="Smelter not listed",C222="Smelter not yet identified"),MATCH($B222&amp;$D222,'Smelter Look-up'!$J:$J,0),MATCH($B222&amp;$C222,'Smelter Look-up'!$J:$J,0)))</f>
        <v>246</v>
      </c>
      <c r="X222" s="227">
        <f t="shared" si="19"/>
        <v>0</v>
      </c>
      <c r="AB222" s="228" t="str">
        <f t="shared" si="20"/>
        <v>GoldShandong Zhaojin Gold &amp; Silver Refinery Co., Ltd.</v>
      </c>
    </row>
    <row r="223" spans="1:28" s="227" customFormat="1" ht="89.25">
      <c r="A223" s="181" t="s">
        <v>790</v>
      </c>
      <c r="B223" s="182" t="s">
        <v>140</v>
      </c>
      <c r="C223" s="186" t="s">
        <v>791</v>
      </c>
      <c r="D223" s="230"/>
      <c r="E223" s="182" t="s">
        <v>160</v>
      </c>
      <c r="F223" s="182" t="s">
        <v>790</v>
      </c>
      <c r="G223" s="182" t="s">
        <v>149</v>
      </c>
      <c r="H223" s="183"/>
      <c r="I223" s="184" t="str">
        <f ca="1">IF(ISERROR($V223),"",OFFSET('Smelter Look-up'!$H$4,$V223-4,0))</f>
        <v>Chengdu</v>
      </c>
      <c r="J223" s="184" t="str">
        <f ca="1">IF(ISERROR($V223),"",OFFSET('Smelter Look-up'!$I$4,$V223-4,0))</f>
        <v>Sichuan Sheng</v>
      </c>
      <c r="K223" s="224"/>
      <c r="L223" s="224"/>
      <c r="M223" s="224"/>
      <c r="N223" s="224"/>
      <c r="O223" s="224" t="s">
        <v>792</v>
      </c>
      <c r="P223" s="185"/>
      <c r="Q223" s="225"/>
      <c r="R223" s="182" t="str">
        <f ca="1">IF(ISERROR($V223),"",OFFSET('Smelter Look-up'!$C$4,$V223-4,0)&amp;"")</f>
        <v>Sichuan Tianze Precious Metals Co., Ltd.</v>
      </c>
      <c r="S223" s="181" t="str">
        <f t="shared" ca="1" si="18"/>
        <v>CN</v>
      </c>
      <c r="T223" s="181" t="str">
        <f ca="1">IF(B223="","",IF(ISERROR(MATCH($J223,SorP!$B$1:$B$6279,0)),"",INDIRECT("'SorP'!$A$"&amp;MATCH($S223&amp;$J223,SorP!C:C,0))))</f>
        <v>CN-SC</v>
      </c>
      <c r="U223" s="201"/>
      <c r="V223" s="226">
        <f>IF(C223="",NA(),IF(OR(C223="Smelter not listed",C223="Smelter not yet identified"),MATCH($B223&amp;$D223,'Smelter Look-up'!$J:$J,0),MATCH($B223&amp;$C223,'Smelter Look-up'!$J:$J,0)))</f>
        <v>253</v>
      </c>
      <c r="X223" s="227">
        <f t="shared" si="19"/>
        <v>0</v>
      </c>
      <c r="AB223" s="228" t="str">
        <f t="shared" si="20"/>
        <v>GoldSichuan Tianze Precious Metals Co., Ltd.</v>
      </c>
    </row>
    <row r="224" spans="1:28" s="227" customFormat="1" ht="267.75">
      <c r="A224" s="181" t="s">
        <v>793</v>
      </c>
      <c r="B224" s="182" t="s">
        <v>140</v>
      </c>
      <c r="C224" s="186" t="s">
        <v>794</v>
      </c>
      <c r="D224" s="230"/>
      <c r="E224" s="182" t="s">
        <v>177</v>
      </c>
      <c r="F224" s="182" t="s">
        <v>793</v>
      </c>
      <c r="G224" s="182" t="s">
        <v>149</v>
      </c>
      <c r="H224" s="183"/>
      <c r="I224" s="184" t="str">
        <f ca="1">IF(ISERROR($V224),"",OFFSET('Smelter Look-up'!$H$4,$V224-4,0))</f>
        <v>Shyolkovo</v>
      </c>
      <c r="J224" s="184" t="str">
        <f ca="1">IF(ISERROR($V224),"",OFFSET('Smelter Look-up'!$I$4,$V224-4,0))</f>
        <v>Moskovskaja oblast'</v>
      </c>
      <c r="K224" s="224"/>
      <c r="L224" s="224"/>
      <c r="M224" s="224"/>
      <c r="N224" s="224"/>
      <c r="O224" s="224" t="s">
        <v>795</v>
      </c>
      <c r="P224" s="185"/>
      <c r="Q224" s="225"/>
      <c r="R224" s="182" t="str">
        <f ca="1">IF(ISERROR($V224),"",OFFSET('Smelter Look-up'!$C$4,$V224-4,0)&amp;"")</f>
        <v>SOE Shyolkovsky Factory of Secondary Precious Metals</v>
      </c>
      <c r="S224" s="181" t="str">
        <f t="shared" ca="1" si="18"/>
        <v>RU</v>
      </c>
      <c r="T224" s="181" t="str">
        <f ca="1">IF(B224="","",IF(ISERROR(MATCH($J224,SorP!$B$1:$B$6279,0)),"",INDIRECT("'SorP'!$A$"&amp;MATCH($S224&amp;$J224,SorP!C:C,0))))</f>
        <v>RU-MOS</v>
      </c>
      <c r="U224" s="201"/>
      <c r="V224" s="226">
        <f>IF(C224="",NA(),IF(OR(C224="Smelter not listed",C224="Smelter not yet identified"),MATCH($B224&amp;$D224,'Smelter Look-up'!$J:$J,0),MATCH($B224&amp;$C224,'Smelter Look-up'!$J:$J,0)))</f>
        <v>257</v>
      </c>
      <c r="X224" s="227">
        <f t="shared" si="19"/>
        <v>0</v>
      </c>
      <c r="AB224" s="228" t="str">
        <f t="shared" si="20"/>
        <v>GoldSOE Shyolkovsky Factory of Secondary Precious Metals</v>
      </c>
    </row>
    <row r="225" spans="1:28" s="227" customFormat="1" ht="191.25">
      <c r="A225" s="181" t="s">
        <v>796</v>
      </c>
      <c r="B225" s="182" t="s">
        <v>138</v>
      </c>
      <c r="C225" s="186" t="s">
        <v>797</v>
      </c>
      <c r="D225" s="230"/>
      <c r="E225" s="182" t="s">
        <v>248</v>
      </c>
      <c r="F225" s="182" t="s">
        <v>796</v>
      </c>
      <c r="G225" s="182" t="s">
        <v>149</v>
      </c>
      <c r="H225" s="183"/>
      <c r="I225" s="184" t="str">
        <f ca="1">IF(ISERROR($V225),"",OFFSET('Smelter Look-up'!$H$4,$V225-4,0))</f>
        <v>Amphur Muang</v>
      </c>
      <c r="J225" s="184" t="str">
        <f ca="1">IF(ISERROR($V225),"",OFFSET('Smelter Look-up'!$I$4,$V225-4,0))</f>
        <v>Phuket</v>
      </c>
      <c r="K225" s="224"/>
      <c r="L225" s="224"/>
      <c r="M225" s="224"/>
      <c r="N225" s="224"/>
      <c r="O225" s="224" t="s">
        <v>798</v>
      </c>
      <c r="P225" s="185"/>
      <c r="Q225" s="225"/>
      <c r="R225" s="182" t="str">
        <f ca="1">IF(ISERROR($V225),"",OFFSET('Smelter Look-up'!$C$4,$V225-4,0)&amp;"")</f>
        <v>Thaisarco</v>
      </c>
      <c r="S225" s="181" t="str">
        <f t="shared" ca="1" si="18"/>
        <v>TH</v>
      </c>
      <c r="T225" s="181" t="str">
        <f ca="1">IF(B225="","",IF(ISERROR(MATCH($J225,SorP!$B$1:$B$6279,0)),"",INDIRECT("'SorP'!$A$"&amp;MATCH($S225&amp;$J225,SorP!C:C,0))))</f>
        <v>TH-83</v>
      </c>
      <c r="U225" s="201"/>
      <c r="V225" s="226">
        <f>IF(C225="",NA(),IF(OR(C225="Smelter not listed",C225="Smelter not yet identified"),MATCH($B225&amp;$D225,'Smelter Look-up'!$J:$J,0),MATCH($B225&amp;$C225,'Smelter Look-up'!$J:$J,0)))</f>
        <v>526</v>
      </c>
      <c r="X225" s="227">
        <f t="shared" si="19"/>
        <v>0</v>
      </c>
      <c r="AB225" s="228" t="str">
        <f t="shared" si="20"/>
        <v>TinThaisarco</v>
      </c>
    </row>
    <row r="226" spans="1:28" s="227" customFormat="1" ht="102">
      <c r="A226" s="181" t="s">
        <v>799</v>
      </c>
      <c r="B226" s="182" t="s">
        <v>138</v>
      </c>
      <c r="C226" s="186" t="s">
        <v>800</v>
      </c>
      <c r="D226" s="230"/>
      <c r="E226" s="182" t="s">
        <v>160</v>
      </c>
      <c r="F226" s="182" t="s">
        <v>799</v>
      </c>
      <c r="G226" s="182" t="s">
        <v>149</v>
      </c>
      <c r="H226" s="183"/>
      <c r="I226" s="184" t="str">
        <f ca="1">IF(ISERROR($V226),"",OFFSET('Smelter Look-up'!$H$4,$V226-4,0))</f>
        <v>Gejiu</v>
      </c>
      <c r="J226" s="184" t="str">
        <f ca="1">IF(ISERROR($V226),"",OFFSET('Smelter Look-up'!$I$4,$V226-4,0))</f>
        <v>Yunnan Sheng</v>
      </c>
      <c r="K226" s="224"/>
      <c r="L226" s="224"/>
      <c r="M226" s="224"/>
      <c r="N226" s="224"/>
      <c r="O226" s="224" t="s">
        <v>801</v>
      </c>
      <c r="P226" s="185"/>
      <c r="Q226" s="225"/>
      <c r="R226" s="182" t="str">
        <f ca="1">IF(ISERROR($V226),"",OFFSET('Smelter Look-up'!$C$4,$V226-4,0)&amp;"")</f>
        <v>Gejiu Yunxin Nonferrous Electrolysis Co., Ltd.</v>
      </c>
      <c r="S226" s="181" t="str">
        <f t="shared" ca="1" si="18"/>
        <v>CN</v>
      </c>
      <c r="T226" s="181" t="str">
        <f ca="1">IF(B226="","",IF(ISERROR(MATCH($J226,SorP!$B$1:$B$6279,0)),"",INDIRECT("'SorP'!$A$"&amp;MATCH($S226&amp;$J226,SorP!C:C,0))))</f>
        <v>CN-YN</v>
      </c>
      <c r="U226" s="201"/>
      <c r="V226" s="226">
        <f>IF(C226="",NA(),IF(OR(C226="Smelter not listed",C226="Smelter not yet identified"),MATCH($B226&amp;$D226,'Smelter Look-up'!$J:$J,0),MATCH($B226&amp;$C226,'Smelter Look-up'!$J:$J,0)))</f>
        <v>437</v>
      </c>
      <c r="X226" s="227">
        <f t="shared" si="19"/>
        <v>0</v>
      </c>
      <c r="AB226" s="228" t="str">
        <f t="shared" si="20"/>
        <v>TinGejiu Yunxin Nonferrous Electrolysis Co., Ltd.</v>
      </c>
    </row>
    <row r="227" spans="1:28" s="227" customFormat="1" ht="76.5">
      <c r="A227" s="181" t="s">
        <v>802</v>
      </c>
      <c r="B227" s="182" t="s">
        <v>140</v>
      </c>
      <c r="C227" s="186" t="s">
        <v>803</v>
      </c>
      <c r="D227" s="230"/>
      <c r="E227" s="182" t="s">
        <v>173</v>
      </c>
      <c r="F227" s="182" t="s">
        <v>802</v>
      </c>
      <c r="G227" s="182" t="s">
        <v>149</v>
      </c>
      <c r="H227" s="183"/>
      <c r="I227" s="184" t="str">
        <f ca="1">IF(ISERROR($V227),"",OFFSET('Smelter Look-up'!$H$4,$V227-4,0))</f>
        <v>Kuki</v>
      </c>
      <c r="J227" s="184" t="str">
        <f ca="1">IF(ISERROR($V227),"",OFFSET('Smelter Look-up'!$I$4,$V227-4,0))</f>
        <v>Saitama</v>
      </c>
      <c r="K227" s="224"/>
      <c r="L227" s="224"/>
      <c r="M227" s="224"/>
      <c r="N227" s="224"/>
      <c r="O227" s="224" t="s">
        <v>804</v>
      </c>
      <c r="P227" s="185"/>
      <c r="Q227" s="225"/>
      <c r="R227" s="182" t="str">
        <f ca="1">IF(ISERROR($V227),"",OFFSET('Smelter Look-up'!$C$4,$V227-4,0)&amp;"")</f>
        <v>Tokuriki Honten Co., Ltd.</v>
      </c>
      <c r="S227" s="181" t="str">
        <f t="shared" ca="1" si="18"/>
        <v>JP</v>
      </c>
      <c r="T227" s="181" t="str">
        <f ca="1">IF(B227="","",IF(ISERROR(MATCH($J227,SorP!$B$1:$B$6279,0)),"",INDIRECT("'SorP'!$A$"&amp;MATCH($S227&amp;$J227,SorP!C:C,0))))</f>
        <v>JP-11</v>
      </c>
      <c r="U227" s="201"/>
      <c r="V227" s="226">
        <f>IF(C227="",NA(),IF(OR(C227="Smelter not listed",C227="Smelter not yet identified"),MATCH($B227&amp;$D227,'Smelter Look-up'!$J:$J,0),MATCH($B227&amp;$C227,'Smelter Look-up'!$J:$J,0)))</f>
        <v>283</v>
      </c>
      <c r="X227" s="227">
        <f t="shared" si="19"/>
        <v>0</v>
      </c>
      <c r="AB227" s="228" t="str">
        <f t="shared" si="20"/>
        <v>GoldTokuriki Honten Co., Ltd.</v>
      </c>
    </row>
    <row r="228" spans="1:28" s="227" customFormat="1" ht="114.75">
      <c r="A228" s="181" t="s">
        <v>805</v>
      </c>
      <c r="B228" s="182" t="s">
        <v>140</v>
      </c>
      <c r="C228" s="186" t="s">
        <v>806</v>
      </c>
      <c r="D228" s="230"/>
      <c r="E228" s="182" t="s">
        <v>221</v>
      </c>
      <c r="F228" s="182" t="s">
        <v>805</v>
      </c>
      <c r="G228" s="182" t="s">
        <v>149</v>
      </c>
      <c r="H228" s="183"/>
      <c r="I228" s="184" t="str">
        <f ca="1">IF(ISERROR($V228),"",OFFSET('Smelter Look-up'!$H$4,$V228-4,0))</f>
        <v>Balerna</v>
      </c>
      <c r="J228" s="184" t="str">
        <f ca="1">IF(ISERROR($V228),"",OFFSET('Smelter Look-up'!$I$4,$V228-4,0))</f>
        <v>Ticino</v>
      </c>
      <c r="K228" s="224"/>
      <c r="L228" s="224"/>
      <c r="M228" s="224"/>
      <c r="N228" s="224"/>
      <c r="O228" s="224" t="s">
        <v>807</v>
      </c>
      <c r="P228" s="185"/>
      <c r="Q228" s="225"/>
      <c r="R228" s="182" t="str">
        <f ca="1">IF(ISERROR($V228),"",OFFSET('Smelter Look-up'!$C$4,$V228-4,0)&amp;"")</f>
        <v>Valcambi S.A.</v>
      </c>
      <c r="S228" s="181" t="str">
        <f t="shared" ca="1" si="18"/>
        <v>CH</v>
      </c>
      <c r="T228" s="181" t="str">
        <f ca="1">IF(B228="","",IF(ISERROR(MATCH($J228,SorP!$B$1:$B$6279,0)),"",INDIRECT("'SorP'!$A$"&amp;MATCH($S228&amp;$J228,SorP!C:C,0))))</f>
        <v>CH-TI</v>
      </c>
      <c r="U228" s="201"/>
      <c r="V228" s="226">
        <f>IF(C228="",NA(),IF(OR(C228="Smelter not listed",C228="Smelter not yet identified"),MATCH($B228&amp;$D228,'Smelter Look-up'!$J:$J,0),MATCH($B228&amp;$C228,'Smelter Look-up'!$J:$J,0)))</f>
        <v>295</v>
      </c>
      <c r="X228" s="227">
        <f t="shared" si="19"/>
        <v>0</v>
      </c>
      <c r="AB228" s="228" t="str">
        <f t="shared" si="20"/>
        <v>GoldValcambi S.A.</v>
      </c>
    </row>
    <row r="229" spans="1:28" s="227" customFormat="1" ht="102">
      <c r="A229" s="181" t="s">
        <v>808</v>
      </c>
      <c r="B229" s="182" t="s">
        <v>140</v>
      </c>
      <c r="C229" s="186" t="s">
        <v>809</v>
      </c>
      <c r="D229" s="230"/>
      <c r="E229" s="182" t="s">
        <v>173</v>
      </c>
      <c r="F229" s="182" t="s">
        <v>808</v>
      </c>
      <c r="G229" s="182" t="s">
        <v>149</v>
      </c>
      <c r="H229" s="183"/>
      <c r="I229" s="184" t="str">
        <f ca="1">IF(ISERROR($V229),"",OFFSET('Smelter Look-up'!$H$4,$V229-4,0))</f>
        <v>Konan</v>
      </c>
      <c r="J229" s="184" t="str">
        <f ca="1">IF(ISERROR($V229),"",OFFSET('Smelter Look-up'!$I$4,$V229-4,0))</f>
        <v>Kochi</v>
      </c>
      <c r="K229" s="224"/>
      <c r="L229" s="224"/>
      <c r="M229" s="224"/>
      <c r="N229" s="224"/>
      <c r="O229" s="224" t="s">
        <v>810</v>
      </c>
      <c r="P229" s="185"/>
      <c r="Q229" s="225"/>
      <c r="R229" s="182" t="str">
        <f ca="1">IF(ISERROR($V229),"",OFFSET('Smelter Look-up'!$C$4,$V229-4,0)&amp;"")</f>
        <v>Yamakin Co., Ltd.</v>
      </c>
      <c r="S229" s="181" t="str">
        <f t="shared" ca="1" si="18"/>
        <v>JP</v>
      </c>
      <c r="T229" s="181" t="str">
        <f ca="1">IF(B229="","",IF(ISERROR(MATCH($J229,SorP!$B$1:$B$6279,0)),"",INDIRECT("'SorP'!$A$"&amp;MATCH($S229&amp;$J229,SorP!C:C,0))))</f>
        <v>JP-39</v>
      </c>
      <c r="U229" s="201"/>
      <c r="V229" s="226">
        <f>IF(C229="",NA(),IF(OR(C229="Smelter not listed",C229="Smelter not yet identified"),MATCH($B229&amp;$D229,'Smelter Look-up'!$J:$J,0),MATCH($B229&amp;$C229,'Smelter Look-up'!$J:$J,0)))</f>
        <v>301</v>
      </c>
      <c r="X229" s="227">
        <f t="shared" si="19"/>
        <v>0</v>
      </c>
      <c r="AB229" s="228" t="str">
        <f t="shared" si="20"/>
        <v>GoldYamakin Co., Ltd.</v>
      </c>
    </row>
    <row r="230" spans="1:28" s="227" customFormat="1" ht="102">
      <c r="A230" s="181" t="s">
        <v>811</v>
      </c>
      <c r="B230" s="182" t="s">
        <v>138</v>
      </c>
      <c r="C230" s="186" t="s">
        <v>812</v>
      </c>
      <c r="D230" s="230"/>
      <c r="E230" s="182" t="s">
        <v>160</v>
      </c>
      <c r="F230" s="182" t="s">
        <v>811</v>
      </c>
      <c r="G230" s="182" t="s">
        <v>149</v>
      </c>
      <c r="H230" s="183"/>
      <c r="I230" s="184" t="str">
        <f ca="1">IF(ISERROR($V230),"",OFFSET('Smelter Look-up'!$H$4,$V230-4,0))</f>
        <v>Gejiu</v>
      </c>
      <c r="J230" s="184" t="str">
        <f ca="1">IF(ISERROR($V230),"",OFFSET('Smelter Look-up'!$I$4,$V230-4,0))</f>
        <v>Yunnan Sheng</v>
      </c>
      <c r="K230" s="224"/>
      <c r="L230" s="224"/>
      <c r="M230" s="224"/>
      <c r="N230" s="224"/>
      <c r="O230" s="224" t="s">
        <v>813</v>
      </c>
      <c r="P230" s="185"/>
      <c r="Q230" s="225"/>
      <c r="R230" s="182" t="str">
        <f ca="1">IF(ISERROR($V230),"",OFFSET('Smelter Look-up'!$C$4,$V230-4,0)&amp;"")</f>
        <v>Tin Smelting Branch of Yunnan Tin Co., Ltd.</v>
      </c>
      <c r="S230" s="181" t="str">
        <f t="shared" ref="S230:S260" ca="1" si="21">IF(B230="","",IF(ISERROR(MATCH($E230,CL,0)),"Unknown",INDIRECT("'C'!$A$"&amp;MATCH($E230,CL,0)+1)))</f>
        <v>CN</v>
      </c>
      <c r="T230" s="181" t="str">
        <f ca="1">IF(B230="","",IF(ISERROR(MATCH($J230,SorP!$B$1:$B$6279,0)),"",INDIRECT("'SorP'!$A$"&amp;MATCH($S230&amp;$J230,SorP!C:C,0))))</f>
        <v>CN-YN</v>
      </c>
      <c r="U230" s="201"/>
      <c r="V230" s="226">
        <f>IF(C230="",NA(),IF(OR(C230="Smelter not listed",C230="Smelter not yet identified"),MATCH($B230&amp;$D230,'Smelter Look-up'!$J:$J,0),MATCH($B230&amp;$C230,'Smelter Look-up'!$J:$J,0)))</f>
        <v>529</v>
      </c>
      <c r="X230" s="227">
        <f t="shared" ref="X230:X260" si="22">IF(AND(C230="Smelter not listed",OR(LEN(D230)=0,LEN(E230)=0)),1,0)</f>
        <v>0</v>
      </c>
      <c r="AB230" s="228" t="str">
        <f t="shared" ref="AB230:AB260" si="23">B230&amp;C230</f>
        <v>TinTin Smelting Branch of Yunnan Tin Co., Ltd.</v>
      </c>
    </row>
    <row r="231" spans="1:28" s="227" customFormat="1" ht="102">
      <c r="A231" s="181" t="s">
        <v>814</v>
      </c>
      <c r="B231" s="182" t="s">
        <v>139</v>
      </c>
      <c r="C231" s="186" t="s">
        <v>815</v>
      </c>
      <c r="D231" s="230"/>
      <c r="E231" s="182" t="s">
        <v>160</v>
      </c>
      <c r="F231" s="182" t="s">
        <v>814</v>
      </c>
      <c r="G231" s="182" t="s">
        <v>149</v>
      </c>
      <c r="H231" s="183"/>
      <c r="I231" s="184" t="str">
        <f ca="1">IF(ISERROR($V231),"",OFFSET('Smelter Look-up'!$H$4,$V231-4,0))</f>
        <v>Ganzhou</v>
      </c>
      <c r="J231" s="184" t="str">
        <f ca="1">IF(ISERROR($V231),"",OFFSET('Smelter Look-up'!$I$4,$V231-4,0))</f>
        <v>Jiangxi Sheng</v>
      </c>
      <c r="K231" s="224"/>
      <c r="L231" s="224"/>
      <c r="M231" s="224"/>
      <c r="N231" s="224"/>
      <c r="O231" s="224" t="s">
        <v>816</v>
      </c>
      <c r="P231" s="185"/>
      <c r="Q231" s="225"/>
      <c r="R231" s="182" t="str">
        <f ca="1">IF(ISERROR($V231),"",OFFSET('Smelter Look-up'!$C$4,$V231-4,0)&amp;"")</f>
        <v>Ganzhou Jiangwu Ferrotungsten Co., Ltd.</v>
      </c>
      <c r="S231" s="181" t="str">
        <f t="shared" ca="1" si="21"/>
        <v>CN</v>
      </c>
      <c r="T231" s="181" t="str">
        <f ca="1">IF(B231="","",IF(ISERROR(MATCH($J231,SorP!$B$1:$B$6279,0)),"",INDIRECT("'SorP'!$A$"&amp;MATCH($S231&amp;$J231,SorP!C:C,0))))</f>
        <v>CN-JX</v>
      </c>
      <c r="U231" s="201"/>
      <c r="V231" s="226">
        <f>IF(C231="",NA(),IF(OR(C231="Smelter not listed",C231="Smelter not yet identified"),MATCH($B231&amp;$D231,'Smelter Look-up'!$J:$J,0),MATCH($B231&amp;$C231,'Smelter Look-up'!$J:$J,0)))</f>
        <v>582</v>
      </c>
      <c r="X231" s="227">
        <f t="shared" si="22"/>
        <v>0</v>
      </c>
      <c r="AB231" s="228" t="str">
        <f t="shared" si="23"/>
        <v>TungstenGanzhou Jiangwu Ferrotungsten Co., Ltd.</v>
      </c>
    </row>
    <row r="232" spans="1:28" s="227" customFormat="1" ht="114.75">
      <c r="A232" s="181" t="s">
        <v>817</v>
      </c>
      <c r="B232" s="182" t="s">
        <v>139</v>
      </c>
      <c r="C232" s="186" t="s">
        <v>818</v>
      </c>
      <c r="D232" s="230"/>
      <c r="E232" s="182" t="s">
        <v>160</v>
      </c>
      <c r="F232" s="182" t="s">
        <v>817</v>
      </c>
      <c r="G232" s="182" t="s">
        <v>149</v>
      </c>
      <c r="H232" s="183"/>
      <c r="I232" s="184" t="str">
        <f ca="1">IF(ISERROR($V232),"",OFFSET('Smelter Look-up'!$H$4,$V232-4,0))</f>
        <v>Ganzhou</v>
      </c>
      <c r="J232" s="184" t="str">
        <f ca="1">IF(ISERROR($V232),"",OFFSET('Smelter Look-up'!$I$4,$V232-4,0))</f>
        <v>Jiangxi Sheng</v>
      </c>
      <c r="K232" s="224"/>
      <c r="L232" s="224"/>
      <c r="M232" s="224"/>
      <c r="N232" s="224"/>
      <c r="O232" s="224" t="s">
        <v>819</v>
      </c>
      <c r="P232" s="185"/>
      <c r="Q232" s="225"/>
      <c r="R232" s="182" t="str">
        <f ca="1">IF(ISERROR($V232),"",OFFSET('Smelter Look-up'!$C$4,$V232-4,0)&amp;"")</f>
        <v>Jiangxi Xinsheng Tungsten Industry Co., Ltd.</v>
      </c>
      <c r="S232" s="181" t="str">
        <f t="shared" ca="1" si="21"/>
        <v>CN</v>
      </c>
      <c r="T232" s="181" t="str">
        <f ca="1">IF(B232="","",IF(ISERROR(MATCH($J232,SorP!$B$1:$B$6279,0)),"",INDIRECT("'SorP'!$A$"&amp;MATCH($S232&amp;$J232,SorP!C:C,0))))</f>
        <v>CN-JX</v>
      </c>
      <c r="U232" s="201"/>
      <c r="V232" s="226">
        <f>IF(C232="",NA(),IF(OR(C232="Smelter not listed",C232="Smelter not yet identified"),MATCH($B232&amp;$D232,'Smelter Look-up'!$J:$J,0),MATCH($B232&amp;$C232,'Smelter Look-up'!$J:$J,0)))</f>
        <v>607</v>
      </c>
      <c r="X232" s="227">
        <f t="shared" si="22"/>
        <v>0</v>
      </c>
      <c r="AB232" s="228" t="str">
        <f t="shared" si="23"/>
        <v>TungstenJiangxi Xinsheng Tungsten Industry Co., Ltd.</v>
      </c>
    </row>
    <row r="233" spans="1:28" s="227" customFormat="1" ht="102">
      <c r="A233" s="181" t="s">
        <v>820</v>
      </c>
      <c r="B233" s="182" t="s">
        <v>139</v>
      </c>
      <c r="C233" s="186" t="s">
        <v>821</v>
      </c>
      <c r="D233" s="230"/>
      <c r="E233" s="182" t="s">
        <v>427</v>
      </c>
      <c r="F233" s="182" t="s">
        <v>820</v>
      </c>
      <c r="G233" s="182" t="s">
        <v>149</v>
      </c>
      <c r="H233" s="183"/>
      <c r="I233" s="184" t="str">
        <f ca="1">IF(ISERROR($V233),"",OFFSET('Smelter Look-up'!$H$4,$V233-4,0))</f>
        <v>Vinh Bao District</v>
      </c>
      <c r="J233" s="184" t="str">
        <f ca="1">IF(ISERROR($V233),"",OFFSET('Smelter Look-up'!$I$4,$V233-4,0))</f>
        <v>Hai Phong</v>
      </c>
      <c r="K233" s="224"/>
      <c r="L233" s="224"/>
      <c r="M233" s="224"/>
      <c r="N233" s="224"/>
      <c r="O233" s="224" t="s">
        <v>822</v>
      </c>
      <c r="P233" s="185"/>
      <c r="Q233" s="225"/>
      <c r="R233" s="182" t="str">
        <f ca="1">IF(ISERROR($V233),"",OFFSET('Smelter Look-up'!$C$4,$V233-4,0)&amp;"")</f>
        <v>Asia Tungsten Products Vietnam Ltd.</v>
      </c>
      <c r="S233" s="181" t="str">
        <f t="shared" ca="1" si="21"/>
        <v>VN</v>
      </c>
      <c r="T233" s="181" t="str">
        <f ca="1">IF(B233="","",IF(ISERROR(MATCH($J233,SorP!$B$1:$B$6279,0)),"",INDIRECT("'SorP'!$A$"&amp;MATCH($S233&amp;$J233,SorP!C:C,0))))</f>
        <v>VN-HP</v>
      </c>
      <c r="U233" s="201"/>
      <c r="V233" s="226">
        <f>IF(C233="",NA(),IF(OR(C233="Smelter not listed",C233="Smelter not yet identified"),MATCH($B233&amp;$D233,'Smelter Look-up'!$J:$J,0),MATCH($B233&amp;$C233,'Smelter Look-up'!$J:$J,0)))</f>
        <v>565</v>
      </c>
      <c r="X233" s="227">
        <f t="shared" si="22"/>
        <v>0</v>
      </c>
      <c r="AB233" s="228" t="str">
        <f t="shared" si="23"/>
        <v>TungstenAsia Tungsten Products Vietnam Ltd.</v>
      </c>
    </row>
    <row r="234" spans="1:28" s="227" customFormat="1" ht="127.5">
      <c r="A234" s="181" t="s">
        <v>823</v>
      </c>
      <c r="B234" s="182" t="s">
        <v>137</v>
      </c>
      <c r="C234" s="186" t="s">
        <v>824</v>
      </c>
      <c r="D234" s="230"/>
      <c r="E234" s="182" t="s">
        <v>160</v>
      </c>
      <c r="F234" s="182" t="s">
        <v>823</v>
      </c>
      <c r="G234" s="182" t="s">
        <v>149</v>
      </c>
      <c r="H234" s="183"/>
      <c r="I234" s="184" t="str">
        <f ca="1">IF(ISERROR($V234),"",OFFSET('Smelter Look-up'!$H$4,$V234-4,0))</f>
        <v>Jiujiang</v>
      </c>
      <c r="J234" s="184" t="str">
        <f ca="1">IF(ISERROR($V234),"",OFFSET('Smelter Look-up'!$I$4,$V234-4,0))</f>
        <v>Jiangxi Sheng</v>
      </c>
      <c r="K234" s="224"/>
      <c r="L234" s="224"/>
      <c r="M234" s="224"/>
      <c r="N234" s="224"/>
      <c r="O234" s="224" t="s">
        <v>825</v>
      </c>
      <c r="P234" s="185"/>
      <c r="Q234" s="225"/>
      <c r="R234" s="182" t="str">
        <f ca="1">IF(ISERROR($V234),"",OFFSET('Smelter Look-up'!$C$4,$V234-4,0)&amp;"")</f>
        <v>Jiujiang Zhongao Tantalum &amp; Niobium Co., Ltd.</v>
      </c>
      <c r="S234" s="181" t="str">
        <f t="shared" ca="1" si="21"/>
        <v>CN</v>
      </c>
      <c r="T234" s="181" t="str">
        <f ca="1">IF(B234="","",IF(ISERROR(MATCH($J234,SorP!$B$1:$B$6279,0)),"",INDIRECT("'SorP'!$A$"&amp;MATCH($S234&amp;$J234,SorP!C:C,0))))</f>
        <v>CN-JX</v>
      </c>
      <c r="U234" s="201"/>
      <c r="V234" s="226">
        <f>IF(C234="",NA(),IF(OR(C234="Smelter not listed",C234="Smelter not yet identified"),MATCH($B234&amp;$D234,'Smelter Look-up'!$J:$J,0),MATCH($B234&amp;$C234,'Smelter Look-up'!$J:$J,0)))</f>
        <v>344</v>
      </c>
      <c r="X234" s="227">
        <f t="shared" si="22"/>
        <v>0</v>
      </c>
      <c r="AB234" s="228" t="str">
        <f t="shared" si="23"/>
        <v>TantalumJiujiang Zhongao Tantalum &amp; Niobium Co., Ltd.</v>
      </c>
    </row>
    <row r="235" spans="1:28" s="227" customFormat="1" ht="127.5">
      <c r="A235" s="181" t="s">
        <v>826</v>
      </c>
      <c r="B235" s="182" t="s">
        <v>137</v>
      </c>
      <c r="C235" s="186" t="s">
        <v>827</v>
      </c>
      <c r="D235" s="230"/>
      <c r="E235" s="182" t="s">
        <v>160</v>
      </c>
      <c r="F235" s="182" t="s">
        <v>826</v>
      </c>
      <c r="G235" s="182" t="s">
        <v>149</v>
      </c>
      <c r="H235" s="183"/>
      <c r="I235" s="184" t="str">
        <f ca="1">IF(ISERROR($V235),"",OFFSET('Smelter Look-up'!$H$4,$V235-4,0))</f>
        <v>YunFu City</v>
      </c>
      <c r="J235" s="184" t="str">
        <f ca="1">IF(ISERROR($V235),"",OFFSET('Smelter Look-up'!$I$4,$V235-4,0))</f>
        <v>Guangdong Sheng</v>
      </c>
      <c r="K235" s="224"/>
      <c r="L235" s="224"/>
      <c r="M235" s="224"/>
      <c r="N235" s="224"/>
      <c r="O235" s="224" t="s">
        <v>828</v>
      </c>
      <c r="P235" s="185"/>
      <c r="Q235" s="225"/>
      <c r="R235" s="182" t="str">
        <f ca="1">IF(ISERROR($V235),"",OFFSET('Smelter Look-up'!$C$4,$V235-4,0)&amp;"")</f>
        <v>XinXing HaoRong Electronic Material Co., Ltd.</v>
      </c>
      <c r="S235" s="181" t="str">
        <f t="shared" ca="1" si="21"/>
        <v>CN</v>
      </c>
      <c r="T235" s="181" t="str">
        <f ca="1">IF(B235="","",IF(ISERROR(MATCH($J235,SorP!$B$1:$B$6279,0)),"",INDIRECT("'SorP'!$A$"&amp;MATCH($S235&amp;$J235,SorP!C:C,0))))</f>
        <v>CN-GD</v>
      </c>
      <c r="U235" s="201"/>
      <c r="V235" s="226">
        <f>IF(C235="",NA(),IF(OR(C235="Smelter not listed",C235="Smelter not yet identified"),MATCH($B235&amp;$D235,'Smelter Look-up'!$J:$J,0),MATCH($B235&amp;$C235,'Smelter Look-up'!$J:$J,0)))</f>
        <v>381</v>
      </c>
      <c r="X235" s="227">
        <f t="shared" si="22"/>
        <v>0</v>
      </c>
      <c r="AB235" s="228" t="str">
        <f t="shared" si="23"/>
        <v>TantalumXinXing HaoRong Electronic Material Co., Ltd.</v>
      </c>
    </row>
    <row r="236" spans="1:28" s="227" customFormat="1" ht="76.5">
      <c r="A236" s="181" t="s">
        <v>829</v>
      </c>
      <c r="B236" s="182" t="s">
        <v>139</v>
      </c>
      <c r="C236" s="186" t="s">
        <v>830</v>
      </c>
      <c r="D236" s="230"/>
      <c r="E236" s="182" t="s">
        <v>156</v>
      </c>
      <c r="F236" s="182" t="s">
        <v>829</v>
      </c>
      <c r="G236" s="182" t="s">
        <v>149</v>
      </c>
      <c r="H236" s="183"/>
      <c r="I236" s="184" t="str">
        <f ca="1">IF(ISERROR($V236),"",OFFSET('Smelter Look-up'!$H$4,$V236-4,0))</f>
        <v>Goslar</v>
      </c>
      <c r="J236" s="184" t="str">
        <f ca="1">IF(ISERROR($V236),"",OFFSET('Smelter Look-up'!$I$4,$V236-4,0))</f>
        <v>Niedersachsen</v>
      </c>
      <c r="K236" s="224"/>
      <c r="L236" s="224"/>
      <c r="M236" s="224"/>
      <c r="N236" s="224"/>
      <c r="O236" s="224" t="s">
        <v>831</v>
      </c>
      <c r="P236" s="185"/>
      <c r="Q236" s="225"/>
      <c r="R236" s="182" t="str">
        <f ca="1">IF(ISERROR($V236),"",OFFSET('Smelter Look-up'!$C$4,$V236-4,0)&amp;"")</f>
        <v>H.C. Starck Tungsten GmbH</v>
      </c>
      <c r="S236" s="181" t="str">
        <f t="shared" ca="1" si="21"/>
        <v>DE</v>
      </c>
      <c r="T236" s="181" t="str">
        <f ca="1">IF(B236="","",IF(ISERROR(MATCH($J236,SorP!$B$1:$B$6279,0)),"",INDIRECT("'SorP'!$A$"&amp;MATCH($S236&amp;$J236,SorP!C:C,0))))</f>
        <v>DE-NI</v>
      </c>
      <c r="U236" s="201"/>
      <c r="V236" s="226">
        <f>IF(C236="",NA(),IF(OR(C236="Smelter not listed",C236="Smelter not yet identified"),MATCH($B236&amp;$D236,'Smelter Look-up'!$J:$J,0),MATCH($B236&amp;$C236,'Smelter Look-up'!$J:$J,0)))</f>
        <v>589</v>
      </c>
      <c r="X236" s="227">
        <f t="shared" si="22"/>
        <v>0</v>
      </c>
      <c r="AB236" s="228" t="str">
        <f t="shared" si="23"/>
        <v>TungstenH.C. Starck Tungsten GmbH</v>
      </c>
    </row>
    <row r="237" spans="1:28" s="227" customFormat="1" ht="89.25">
      <c r="A237" s="181" t="s">
        <v>832</v>
      </c>
      <c r="B237" s="182" t="s">
        <v>139</v>
      </c>
      <c r="C237" s="186" t="s">
        <v>579</v>
      </c>
      <c r="D237" s="230"/>
      <c r="E237" s="182" t="s">
        <v>156</v>
      </c>
      <c r="F237" s="182" t="s">
        <v>832</v>
      </c>
      <c r="G237" s="182" t="s">
        <v>149</v>
      </c>
      <c r="H237" s="183"/>
      <c r="I237" s="184" t="str">
        <f ca="1">IF(ISERROR($V237),"",OFFSET('Smelter Look-up'!$H$4,$V237-4,0))</f>
        <v>Laufenburg</v>
      </c>
      <c r="J237" s="184" t="str">
        <f ca="1">IF(ISERROR($V237),"",OFFSET('Smelter Look-up'!$I$4,$V237-4,0))</f>
        <v>Baden-Württemberg</v>
      </c>
      <c r="K237" s="224"/>
      <c r="L237" s="224"/>
      <c r="M237" s="224"/>
      <c r="N237" s="224"/>
      <c r="O237" s="224" t="s">
        <v>833</v>
      </c>
      <c r="P237" s="185"/>
      <c r="Q237" s="225"/>
      <c r="R237" s="182" t="str">
        <f ca="1">IF(ISERROR($V237),"",OFFSET('Smelter Look-up'!$C$4,$V237-4,0)&amp;"")</f>
        <v>TANIOBIS Smelting GmbH &amp; Co. KG</v>
      </c>
      <c r="S237" s="181" t="str">
        <f t="shared" ca="1" si="21"/>
        <v>DE</v>
      </c>
      <c r="T237" s="181" t="str">
        <f ca="1">IF(B237="","",IF(ISERROR(MATCH($J237,SorP!$B$1:$B$6279,0)),"",INDIRECT("'SorP'!$A$"&amp;MATCH($S237&amp;$J237,SorP!C:C,0))))</f>
        <v>DE-BW</v>
      </c>
      <c r="U237" s="201"/>
      <c r="V237" s="226">
        <f>IF(C237="",NA(),IF(OR(C237="Smelter not listed",C237="Smelter not yet identified"),MATCH($B237&amp;$D237,'Smelter Look-up'!$J:$J,0),MATCH($B237&amp;$C237,'Smelter Look-up'!$J:$J,0)))</f>
        <v>627</v>
      </c>
      <c r="X237" s="227">
        <f t="shared" si="22"/>
        <v>0</v>
      </c>
      <c r="AB237" s="228" t="str">
        <f t="shared" si="23"/>
        <v>TungstenTANIOBIS Smelting GmbH &amp; Co. KG</v>
      </c>
    </row>
    <row r="238" spans="1:28" s="227" customFormat="1" ht="63.75">
      <c r="A238" s="181" t="s">
        <v>834</v>
      </c>
      <c r="B238" s="182" t="s">
        <v>140</v>
      </c>
      <c r="C238" s="186" t="s">
        <v>835</v>
      </c>
      <c r="D238" s="230"/>
      <c r="E238" s="182" t="s">
        <v>479</v>
      </c>
      <c r="F238" s="182" t="s">
        <v>834</v>
      </c>
      <c r="G238" s="182" t="s">
        <v>149</v>
      </c>
      <c r="H238" s="183"/>
      <c r="I238" s="184" t="str">
        <f ca="1">IF(ISERROR($V238),"",OFFSET('Smelter Look-up'!$H$4,$V238-4,0))</f>
        <v>Antwerp</v>
      </c>
      <c r="J238" s="184" t="str">
        <f ca="1">IF(ISERROR($V238),"",OFFSET('Smelter Look-up'!$I$4,$V238-4,0))</f>
        <v>Antwerpen</v>
      </c>
      <c r="K238" s="224"/>
      <c r="L238" s="224"/>
      <c r="M238" s="224"/>
      <c r="N238" s="224"/>
      <c r="O238" s="224" t="s">
        <v>836</v>
      </c>
      <c r="P238" s="185"/>
      <c r="Q238" s="225"/>
      <c r="R238" s="182" t="str">
        <f ca="1">IF(ISERROR($V238),"",OFFSET('Smelter Look-up'!$C$4,$V238-4,0)&amp;"")</f>
        <v>Industrial Refining Company</v>
      </c>
      <c r="S238" s="181" t="str">
        <f t="shared" ca="1" si="21"/>
        <v>BE</v>
      </c>
      <c r="T238" s="181" t="str">
        <f ca="1">IF(B238="","",IF(ISERROR(MATCH($J238,SorP!$B$1:$B$6279,0)),"",INDIRECT("'SorP'!$A$"&amp;MATCH($S238&amp;$J238,SorP!C:C,0))))</f>
        <v>BE-VAN</v>
      </c>
      <c r="U238" s="201"/>
      <c r="V238" s="226">
        <f>IF(C238="",NA(),IF(OR(C238="Smelter not listed",C238="Smelter not yet identified"),MATCH($B238&amp;$D238,'Smelter Look-up'!$J:$J,0),MATCH($B238&amp;$C238,'Smelter Look-up'!$J:$J,0)))</f>
        <v>115</v>
      </c>
      <c r="X238" s="227">
        <f t="shared" si="22"/>
        <v>0</v>
      </c>
      <c r="AB238" s="228" t="str">
        <f t="shared" si="23"/>
        <v>GoldIndustrial Refining Company</v>
      </c>
    </row>
    <row r="239" spans="1:28" s="227" customFormat="1" ht="51">
      <c r="A239" s="181" t="s">
        <v>837</v>
      </c>
      <c r="B239" s="182" t="s">
        <v>140</v>
      </c>
      <c r="C239" s="186" t="s">
        <v>838</v>
      </c>
      <c r="D239" s="230"/>
      <c r="E239" s="182" t="s">
        <v>488</v>
      </c>
      <c r="F239" s="182" t="s">
        <v>837</v>
      </c>
      <c r="G239" s="182" t="s">
        <v>149</v>
      </c>
      <c r="H239" s="183"/>
      <c r="I239" s="184" t="str">
        <f ca="1">IF(ISERROR($V239),"",OFFSET('Smelter Look-up'!$H$4,$V239-4,0))</f>
        <v>Mumbai</v>
      </c>
      <c r="J239" s="184" t="str">
        <f ca="1">IF(ISERROR($V239),"",OFFSET('Smelter Look-up'!$I$4,$V239-4,0))</f>
        <v>Mahārāshtra</v>
      </c>
      <c r="K239" s="224"/>
      <c r="L239" s="224"/>
      <c r="M239" s="224"/>
      <c r="N239" s="224"/>
      <c r="O239" s="224" t="s">
        <v>488</v>
      </c>
      <c r="P239" s="185"/>
      <c r="Q239" s="225"/>
      <c r="R239" s="182" t="str">
        <f ca="1">IF(ISERROR($V239),"",OFFSET('Smelter Look-up'!$C$4,$V239-4,0)&amp;"")</f>
        <v>Shirpur Gold Refinery Ltd.</v>
      </c>
      <c r="S239" s="181" t="str">
        <f t="shared" ca="1" si="21"/>
        <v>IN</v>
      </c>
      <c r="T239" s="181" t="str">
        <f ca="1">IF(B239="","",IF(ISERROR(MATCH($J239,SorP!$B$1:$B$6279,0)),"",INDIRECT("'SorP'!$A$"&amp;MATCH($S239&amp;$J239,SorP!C:C,0))))</f>
        <v>IN-MH</v>
      </c>
      <c r="U239" s="201"/>
      <c r="V239" s="226">
        <f>IF(C239="",NA(),IF(OR(C239="Smelter not listed",C239="Smelter not yet identified"),MATCH($B239&amp;$D239,'Smelter Look-up'!$J:$J,0),MATCH($B239&amp;$C239,'Smelter Look-up'!$J:$J,0)))</f>
        <v>250</v>
      </c>
      <c r="X239" s="227">
        <f t="shared" si="22"/>
        <v>0</v>
      </c>
      <c r="AB239" s="228" t="str">
        <f t="shared" si="23"/>
        <v>GoldShirpur Gold Refinery Ltd.</v>
      </c>
    </row>
    <row r="240" spans="1:28" s="227" customFormat="1" ht="102">
      <c r="A240" s="181" t="s">
        <v>839</v>
      </c>
      <c r="B240" s="182" t="s">
        <v>139</v>
      </c>
      <c r="C240" s="186" t="s">
        <v>840</v>
      </c>
      <c r="D240" s="230"/>
      <c r="E240" s="182" t="s">
        <v>177</v>
      </c>
      <c r="F240" s="182" t="s">
        <v>839</v>
      </c>
      <c r="G240" s="182" t="s">
        <v>149</v>
      </c>
      <c r="H240" s="183"/>
      <c r="I240" s="184" t="str">
        <f ca="1">IF(ISERROR($V240),"",OFFSET('Smelter Look-up'!$H$4,$V240-4,0))</f>
        <v>Unecha</v>
      </c>
      <c r="J240" s="184" t="str">
        <f ca="1">IF(ISERROR($V240),"",OFFSET('Smelter Look-up'!$I$4,$V240-4,0))</f>
        <v>Bryanskaya oblast'</v>
      </c>
      <c r="K240" s="224"/>
      <c r="L240" s="224"/>
      <c r="M240" s="224"/>
      <c r="N240" s="224"/>
      <c r="O240" s="224" t="s">
        <v>841</v>
      </c>
      <c r="P240" s="185"/>
      <c r="Q240" s="225"/>
      <c r="R240" s="182" t="str">
        <f ca="1">IF(ISERROR($V240),"",OFFSET('Smelter Look-up'!$C$4,$V240-4,0)&amp;"")</f>
        <v>Unecha Refractory metals plant</v>
      </c>
      <c r="S240" s="181" t="str">
        <f t="shared" ca="1" si="21"/>
        <v>RU</v>
      </c>
      <c r="T240" s="181" t="str">
        <f ca="1">IF(B240="","",IF(ISERROR(MATCH($J240,SorP!$B$1:$B$6279,0)),"",INDIRECT("'SorP'!$A$"&amp;MATCH($S240&amp;$J240,SorP!C:C,0))))</f>
        <v>RU-BRY</v>
      </c>
      <c r="U240" s="201"/>
      <c r="V240" s="226">
        <f>IF(C240="",NA(),IF(OR(C240="Smelter not listed",C240="Smelter not yet identified"),MATCH($B240&amp;$D240,'Smelter Look-up'!$J:$J,0),MATCH($B240&amp;$C240,'Smelter Look-up'!$J:$J,0)))</f>
        <v>629</v>
      </c>
      <c r="X240" s="227">
        <f t="shared" si="22"/>
        <v>0</v>
      </c>
      <c r="AB240" s="228" t="str">
        <f t="shared" si="23"/>
        <v>TungstenUnecha Refractory metals plant</v>
      </c>
    </row>
    <row r="241" spans="1:28" s="227" customFormat="1" ht="51">
      <c r="A241" s="181" t="s">
        <v>842</v>
      </c>
      <c r="B241" s="182" t="s">
        <v>140</v>
      </c>
      <c r="C241" s="186" t="s">
        <v>843</v>
      </c>
      <c r="D241" s="230"/>
      <c r="E241" s="182" t="s">
        <v>844</v>
      </c>
      <c r="F241" s="182" t="s">
        <v>842</v>
      </c>
      <c r="G241" s="182" t="s">
        <v>149</v>
      </c>
      <c r="H241" s="183"/>
      <c r="I241" s="184" t="str">
        <f ca="1">IF(ISERROR($V241),"",OFFSET('Smelter Look-up'!$H$4,$V241-4,0))</f>
        <v>Gondomar</v>
      </c>
      <c r="J241" s="184" t="str">
        <f ca="1">IF(ISERROR($V241),"",OFFSET('Smelter Look-up'!$I$4,$V241-4,0))</f>
        <v>Porto</v>
      </c>
      <c r="K241" s="224"/>
      <c r="L241" s="224"/>
      <c r="M241" s="224"/>
      <c r="N241" s="224"/>
      <c r="O241" s="224" t="s">
        <v>435</v>
      </c>
      <c r="P241" s="185"/>
      <c r="Q241" s="225"/>
      <c r="R241" s="182" t="str">
        <f ca="1">IF(ISERROR($V241),"",OFFSET('Smelter Look-up'!$C$4,$V241-4,0)&amp;"")</f>
        <v>Albino Mountinho Lda.</v>
      </c>
      <c r="S241" s="181" t="str">
        <f t="shared" ca="1" si="21"/>
        <v>PT</v>
      </c>
      <c r="T241" s="181" t="str">
        <f ca="1">IF(B241="","",IF(ISERROR(MATCH($J241,SorP!$B$1:$B$6279,0)),"",INDIRECT("'SorP'!$A$"&amp;MATCH($S241&amp;$J241,SorP!C:C,0))))</f>
        <v>PT-13</v>
      </c>
      <c r="U241" s="201"/>
      <c r="V241" s="226">
        <f>IF(C241="",NA(),IF(OR(C241="Smelter not listed",C241="Smelter not yet identified"),MATCH($B241&amp;$D241,'Smelter Look-up'!$J:$J,0),MATCH($B241&amp;$C241,'Smelter Look-up'!$J:$J,0)))</f>
        <v>17</v>
      </c>
      <c r="X241" s="227">
        <f t="shared" si="22"/>
        <v>0</v>
      </c>
      <c r="AB241" s="228" t="str">
        <f t="shared" si="23"/>
        <v>GoldAlbino Mountinho Lda.</v>
      </c>
    </row>
    <row r="242" spans="1:28" s="227" customFormat="1" ht="51">
      <c r="A242" s="181" t="s">
        <v>845</v>
      </c>
      <c r="B242" s="182" t="s">
        <v>138</v>
      </c>
      <c r="C242" s="186" t="s">
        <v>846</v>
      </c>
      <c r="D242" s="230"/>
      <c r="E242" s="182" t="s">
        <v>166</v>
      </c>
      <c r="F242" s="182" t="s">
        <v>845</v>
      </c>
      <c r="G242" s="182" t="s">
        <v>149</v>
      </c>
      <c r="H242" s="183"/>
      <c r="I242" s="184" t="str">
        <f ca="1">IF(ISERROR($V242),"",OFFSET('Smelter Look-up'!$H$4,$V242-4,0))</f>
        <v>Air Mesu</v>
      </c>
      <c r="J242" s="184" t="str">
        <f ca="1">IF(ISERROR($V242),"",OFFSET('Smelter Look-up'!$I$4,$V242-4,0))</f>
        <v>Kepulauan Bangka Belitung</v>
      </c>
      <c r="K242" s="224"/>
      <c r="L242" s="224"/>
      <c r="M242" s="224"/>
      <c r="N242" s="224"/>
      <c r="O242" s="224" t="s">
        <v>435</v>
      </c>
      <c r="P242" s="185"/>
      <c r="Q242" s="225"/>
      <c r="R242" s="182" t="str">
        <f ca="1">IF(ISERROR($V242),"",OFFSET('Smelter Look-up'!$C$4,$V242-4,0)&amp;"")</f>
        <v>PT Bangka Prima Tin</v>
      </c>
      <c r="S242" s="181" t="str">
        <f t="shared" ca="1" si="21"/>
        <v>ID</v>
      </c>
      <c r="T242" s="181" t="str">
        <f ca="1">IF(B242="","",IF(ISERROR(MATCH($J242,SorP!$B$1:$B$6279,0)),"",INDIRECT("'SorP'!$A$"&amp;MATCH($S242&amp;$J242,SorP!C:C,0))))</f>
        <v>ID-BB</v>
      </c>
      <c r="U242" s="201"/>
      <c r="V242" s="226">
        <f>IF(C242="",NA(),IF(OR(C242="Smelter not listed",C242="Smelter not yet identified"),MATCH($B242&amp;$D242,'Smelter Look-up'!$J:$J,0),MATCH($B242&amp;$C242,'Smelter Look-up'!$J:$J,0)))</f>
        <v>491</v>
      </c>
      <c r="X242" s="227">
        <f t="shared" si="22"/>
        <v>0</v>
      </c>
      <c r="AB242" s="228" t="str">
        <f t="shared" si="23"/>
        <v>TinPT Bangka Prima Tin</v>
      </c>
    </row>
    <row r="243" spans="1:28" s="227" customFormat="1" ht="102">
      <c r="A243" s="181" t="s">
        <v>847</v>
      </c>
      <c r="B243" s="182" t="s">
        <v>140</v>
      </c>
      <c r="C243" s="186" t="s">
        <v>848</v>
      </c>
      <c r="D243" s="230"/>
      <c r="E243" s="182" t="s">
        <v>156</v>
      </c>
      <c r="F243" s="182" t="s">
        <v>847</v>
      </c>
      <c r="G243" s="182" t="s">
        <v>149</v>
      </c>
      <c r="H243" s="183"/>
      <c r="I243" s="184" t="str">
        <f ca="1">IF(ISERROR($V243),"",OFFSET('Smelter Look-up'!$H$4,$V243-4,0))</f>
        <v>Pforzheim</v>
      </c>
      <c r="J243" s="184" t="str">
        <f ca="1">IF(ISERROR($V243),"",OFFSET('Smelter Look-up'!$I$4,$V243-4,0))</f>
        <v>Baden-Württemberg</v>
      </c>
      <c r="K243" s="224"/>
      <c r="L243" s="224"/>
      <c r="M243" s="224"/>
      <c r="N243" s="224"/>
      <c r="O243" s="224" t="s">
        <v>849</v>
      </c>
      <c r="P243" s="185"/>
      <c r="Q243" s="225"/>
      <c r="R243" s="182" t="str">
        <f ca="1">IF(ISERROR($V243),"",OFFSET('Smelter Look-up'!$C$4,$V243-4,0)&amp;"")</f>
        <v>WIELAND Edelmetalle GmbH</v>
      </c>
      <c r="S243" s="181" t="str">
        <f t="shared" ca="1" si="21"/>
        <v>DE</v>
      </c>
      <c r="T243" s="181" t="str">
        <f ca="1">IF(B243="","",IF(ISERROR(MATCH($J243,SorP!$B$1:$B$6279,0)),"",INDIRECT("'SorP'!$A$"&amp;MATCH($S243&amp;$J243,SorP!C:C,0))))</f>
        <v>DE-BW</v>
      </c>
      <c r="U243" s="201"/>
      <c r="V243" s="226">
        <f>IF(C243="",NA(),IF(OR(C243="Smelter not listed",C243="Smelter not yet identified"),MATCH($B243&amp;$D243,'Smelter Look-up'!$J:$J,0),MATCH($B243&amp;$C243,'Smelter Look-up'!$J:$J,0)))</f>
        <v>298</v>
      </c>
      <c r="X243" s="227">
        <f t="shared" si="22"/>
        <v>0</v>
      </c>
      <c r="AB243" s="228" t="str">
        <f t="shared" si="23"/>
        <v>GoldWIELAND Edelmetalle GmbH</v>
      </c>
    </row>
    <row r="244" spans="1:28" s="227" customFormat="1" ht="127.5">
      <c r="A244" s="181" t="s">
        <v>850</v>
      </c>
      <c r="B244" s="182" t="s">
        <v>140</v>
      </c>
      <c r="C244" s="186" t="s">
        <v>851</v>
      </c>
      <c r="D244" s="230"/>
      <c r="E244" s="182" t="s">
        <v>362</v>
      </c>
      <c r="F244" s="182" t="s">
        <v>850</v>
      </c>
      <c r="G244" s="182" t="s">
        <v>149</v>
      </c>
      <c r="H244" s="183"/>
      <c r="I244" s="184" t="str">
        <f ca="1">IF(ISERROR($V244),"",OFFSET('Smelter Look-up'!$H$4,$V244-4,0))</f>
        <v>Vienna</v>
      </c>
      <c r="J244" s="184" t="str">
        <f ca="1">IF(ISERROR($V244),"",OFFSET('Smelter Look-up'!$I$4,$V244-4,0))</f>
        <v>Wien</v>
      </c>
      <c r="K244" s="224"/>
      <c r="L244" s="224"/>
      <c r="M244" s="224"/>
      <c r="N244" s="224"/>
      <c r="O244" s="224" t="s">
        <v>852</v>
      </c>
      <c r="P244" s="185"/>
      <c r="Q244" s="225"/>
      <c r="R244" s="182" t="str">
        <f ca="1">IF(ISERROR($V244),"",OFFSET('Smelter Look-up'!$C$4,$V244-4,0)&amp;"")</f>
        <v>Ogussa Osterreichische Gold- und Silber-Scheideanstalt GmbH</v>
      </c>
      <c r="S244" s="181" t="str">
        <f t="shared" ca="1" si="21"/>
        <v>AT</v>
      </c>
      <c r="T244" s="181" t="str">
        <f ca="1">IF(B244="","",IF(ISERROR(MATCH($J244,SorP!$B$1:$B$6279,0)),"",INDIRECT("'SorP'!$A$"&amp;MATCH($S244&amp;$J244,SorP!C:C,0))))</f>
        <v>AT-9</v>
      </c>
      <c r="U244" s="201"/>
      <c r="V244" s="226">
        <f>IF(C244="",NA(),IF(OR(C244="Smelter not listed",C244="Smelter not yet identified"),MATCH($B244&amp;$D244,'Smelter Look-up'!$J:$J,0),MATCH($B244&amp;$C244,'Smelter Look-up'!$J:$J,0)))</f>
        <v>196</v>
      </c>
      <c r="X244" s="227">
        <f t="shared" si="22"/>
        <v>0</v>
      </c>
      <c r="AB244" s="228" t="str">
        <f t="shared" si="23"/>
        <v>GoldOgussa Osterreichische Gold- und Silber-Scheideanstalt GmbH</v>
      </c>
    </row>
    <row r="245" spans="1:28" s="227" customFormat="1" ht="76.5">
      <c r="A245" s="181" t="s">
        <v>853</v>
      </c>
      <c r="B245" s="182" t="s">
        <v>137</v>
      </c>
      <c r="C245" s="186" t="s">
        <v>854</v>
      </c>
      <c r="D245" s="230"/>
      <c r="E245" s="182" t="s">
        <v>160</v>
      </c>
      <c r="F245" s="182" t="s">
        <v>853</v>
      </c>
      <c r="G245" s="182" t="s">
        <v>149</v>
      </c>
      <c r="H245" s="183"/>
      <c r="I245" s="184" t="str">
        <f ca="1">IF(ISERROR($V245),"",OFFSET('Smelter Look-up'!$H$4,$V245-4,0))</f>
        <v>Yichun</v>
      </c>
      <c r="J245" s="184" t="str">
        <f ca="1">IF(ISERROR($V245),"",OFFSET('Smelter Look-up'!$I$4,$V245-4,0))</f>
        <v>Jiangxi Sheng</v>
      </c>
      <c r="K245" s="224"/>
      <c r="L245" s="224"/>
      <c r="M245" s="224"/>
      <c r="N245" s="224"/>
      <c r="O245" s="224" t="s">
        <v>855</v>
      </c>
      <c r="P245" s="185"/>
      <c r="Q245" s="225"/>
      <c r="R245" s="182" t="str">
        <f ca="1">IF(ISERROR($V245),"",OFFSET('Smelter Look-up'!$C$4,$V245-4,0)&amp;"")</f>
        <v>Jiangxi Tuohong New Raw Material</v>
      </c>
      <c r="S245" s="181" t="str">
        <f t="shared" ca="1" si="21"/>
        <v>CN</v>
      </c>
      <c r="T245" s="181" t="str">
        <f ca="1">IF(B245="","",IF(ISERROR(MATCH($J245,SorP!$B$1:$B$6279,0)),"",INDIRECT("'SorP'!$A$"&amp;MATCH($S245&amp;$J245,SorP!C:C,0))))</f>
        <v>CN-JX</v>
      </c>
      <c r="U245" s="201"/>
      <c r="V245" s="226">
        <f>IF(C245="",NA(),IF(OR(C245="Smelter not listed",C245="Smelter not yet identified"),MATCH($B245&amp;$D245,'Smelter Look-up'!$J:$J,0),MATCH($B245&amp;$C245,'Smelter Look-up'!$J:$J,0)))</f>
        <v>340</v>
      </c>
      <c r="X245" s="227">
        <f t="shared" si="22"/>
        <v>0</v>
      </c>
      <c r="AB245" s="228" t="str">
        <f t="shared" si="23"/>
        <v>TantalumJiangxi Tuohong New Raw Material</v>
      </c>
    </row>
    <row r="246" spans="1:28" s="227" customFormat="1" ht="38.25">
      <c r="A246" s="181" t="s">
        <v>856</v>
      </c>
      <c r="B246" s="182" t="s">
        <v>138</v>
      </c>
      <c r="C246" s="186" t="s">
        <v>145</v>
      </c>
      <c r="D246" s="230" t="s">
        <v>857</v>
      </c>
      <c r="E246" s="182" t="s">
        <v>160</v>
      </c>
      <c r="F246" s="182" t="s">
        <v>856</v>
      </c>
      <c r="G246" s="182" t="s">
        <v>149</v>
      </c>
      <c r="H246" s="183"/>
      <c r="I246" s="184" t="str">
        <f ca="1">IF(ISERROR($V246),"",OFFSET('Smelter Look-up'!$H$4,$V246-4,0))</f>
        <v/>
      </c>
      <c r="J246" s="184" t="str">
        <f ca="1">IF(ISERROR($V246),"",OFFSET('Smelter Look-up'!$I$4,$V246-4,0))</f>
        <v/>
      </c>
      <c r="K246" s="224"/>
      <c r="L246" s="224"/>
      <c r="M246" s="224"/>
      <c r="N246" s="224"/>
      <c r="O246" s="224" t="s">
        <v>160</v>
      </c>
      <c r="P246" s="185"/>
      <c r="Q246" s="225"/>
      <c r="R246" s="182" t="str">
        <f ca="1">IF(ISERROR($V246),"",OFFSET('Smelter Look-up'!$C$4,$V246-4,0)&amp;"")</f>
        <v/>
      </c>
      <c r="S246" s="181" t="str">
        <f t="shared" ca="1" si="21"/>
        <v>CN</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22"/>
        <v>0</v>
      </c>
      <c r="AB246" s="228" t="str">
        <f t="shared" si="23"/>
        <v>TinSmelter Not Listed</v>
      </c>
    </row>
    <row r="247" spans="1:28" s="227" customFormat="1" ht="25.5">
      <c r="A247" s="181" t="s">
        <v>858</v>
      </c>
      <c r="B247" s="182" t="s">
        <v>140</v>
      </c>
      <c r="C247" s="186" t="s">
        <v>859</v>
      </c>
      <c r="D247" s="230"/>
      <c r="E247" s="182" t="s">
        <v>488</v>
      </c>
      <c r="F247" s="182" t="s">
        <v>858</v>
      </c>
      <c r="G247" s="182" t="s">
        <v>149</v>
      </c>
      <c r="H247" s="183"/>
      <c r="I247" s="184" t="str">
        <f ca="1">IF(ISERROR($V247),"",OFFSET('Smelter Look-up'!$H$4,$V247-4,0))</f>
        <v>Parwanoo</v>
      </c>
      <c r="J247" s="184" t="str">
        <f ca="1">IF(ISERROR($V247),"",OFFSET('Smelter Look-up'!$I$4,$V247-4,0))</f>
        <v>Himāchal Pradesh</v>
      </c>
      <c r="K247" s="224"/>
      <c r="L247" s="224"/>
      <c r="M247" s="224"/>
      <c r="N247" s="224"/>
      <c r="O247" s="224" t="s">
        <v>860</v>
      </c>
      <c r="P247" s="185"/>
      <c r="Q247" s="225"/>
      <c r="R247" s="182" t="str">
        <f ca="1">IF(ISERROR($V247),"",OFFSET('Smelter Look-up'!$C$4,$V247-4,0)&amp;"")</f>
        <v>Sai Refinery</v>
      </c>
      <c r="S247" s="181" t="str">
        <f t="shared" ca="1" si="21"/>
        <v>IN</v>
      </c>
      <c r="T247" s="181" t="str">
        <f ca="1">IF(B247="","",IF(ISERROR(MATCH($J247,SorP!$B$1:$B$6279,0)),"",INDIRECT("'SorP'!$A$"&amp;MATCH($S247&amp;$J247,SorP!C:C,0))))</f>
        <v>IN-HP</v>
      </c>
      <c r="U247" s="201"/>
      <c r="V247" s="226">
        <f>IF(C247="",NA(),IF(OR(C247="Smelter not listed",C247="Smelter not yet identified"),MATCH($B247&amp;$D247,'Smelter Look-up'!$J:$J,0),MATCH($B247&amp;$C247,'Smelter Look-up'!$J:$J,0)))</f>
        <v>226</v>
      </c>
      <c r="X247" s="227">
        <f t="shared" si="22"/>
        <v>0</v>
      </c>
      <c r="AB247" s="228" t="str">
        <f t="shared" si="23"/>
        <v>GoldSai Refinery</v>
      </c>
    </row>
    <row r="248" spans="1:28" s="227" customFormat="1" ht="63.75">
      <c r="A248" s="181" t="s">
        <v>861</v>
      </c>
      <c r="B248" s="182" t="s">
        <v>140</v>
      </c>
      <c r="C248" s="186" t="s">
        <v>862</v>
      </c>
      <c r="D248" s="230"/>
      <c r="E248" s="182" t="s">
        <v>488</v>
      </c>
      <c r="F248" s="182" t="s">
        <v>861</v>
      </c>
      <c r="G248" s="182" t="s">
        <v>149</v>
      </c>
      <c r="H248" s="183"/>
      <c r="I248" s="184" t="str">
        <f ca="1">IF(ISERROR($V248),"",OFFSET('Smelter Look-up'!$H$4,$V248-4,0))</f>
        <v>Bangalore</v>
      </c>
      <c r="J248" s="184" t="str">
        <f ca="1">IF(ISERROR($V248),"",OFFSET('Smelter Look-up'!$I$4,$V248-4,0))</f>
        <v>Karnātaka</v>
      </c>
      <c r="K248" s="224"/>
      <c r="L248" s="224"/>
      <c r="M248" s="224"/>
      <c r="N248" s="224"/>
      <c r="O248" s="224" t="s">
        <v>863</v>
      </c>
      <c r="P248" s="185"/>
      <c r="Q248" s="225"/>
      <c r="R248" s="182" t="str">
        <f ca="1">IF(ISERROR($V248),"",OFFSET('Smelter Look-up'!$C$4,$V248-4,0)&amp;"")</f>
        <v>Bangalore Refinery</v>
      </c>
      <c r="S248" s="181" t="str">
        <f t="shared" ca="1" si="21"/>
        <v>IN</v>
      </c>
      <c r="T248" s="181" t="str">
        <f ca="1">IF(B248="","",IF(ISERROR(MATCH($J248,SorP!$B$1:$B$6279,0)),"",INDIRECT("'SorP'!$A$"&amp;MATCH($S248&amp;$J248,SorP!C:C,0))))</f>
        <v>IN-KA</v>
      </c>
      <c r="U248" s="201"/>
      <c r="V248" s="226">
        <f>IF(C248="",NA(),IF(OR(C248="Smelter not listed",C248="Smelter not yet identified"),MATCH($B248&amp;$D248,'Smelter Look-up'!$J:$J,0),MATCH($B248&amp;$C248,'Smelter Look-up'!$J:$J,0)))</f>
        <v>39</v>
      </c>
      <c r="X248" s="227">
        <f t="shared" si="22"/>
        <v>0</v>
      </c>
      <c r="AB248" s="228" t="str">
        <f t="shared" si="23"/>
        <v>GoldBangalore Refinery</v>
      </c>
    </row>
    <row r="249" spans="1:28" s="227" customFormat="1" ht="89.25">
      <c r="A249" s="181" t="s">
        <v>864</v>
      </c>
      <c r="B249" s="182" t="s">
        <v>140</v>
      </c>
      <c r="C249" s="186" t="s">
        <v>865</v>
      </c>
      <c r="D249" s="230"/>
      <c r="E249" s="182" t="s">
        <v>177</v>
      </c>
      <c r="F249" s="182" t="s">
        <v>864</v>
      </c>
      <c r="G249" s="182" t="s">
        <v>149</v>
      </c>
      <c r="H249" s="183"/>
      <c r="I249" s="184" t="str">
        <f ca="1">IF(ISERROR($V249),"",OFFSET('Smelter Look-up'!$H$4,$V249-4,0))</f>
        <v>Kyshtym</v>
      </c>
      <c r="J249" s="184" t="str">
        <f ca="1">IF(ISERROR($V249),"",OFFSET('Smelter Look-up'!$I$4,$V249-4,0))</f>
        <v>Chelyabinskaya oblast'</v>
      </c>
      <c r="K249" s="224"/>
      <c r="L249" s="224"/>
      <c r="M249" s="224"/>
      <c r="N249" s="224"/>
      <c r="O249" s="224" t="s">
        <v>866</v>
      </c>
      <c r="P249" s="185"/>
      <c r="Q249" s="225"/>
      <c r="R249" s="182" t="str">
        <f ca="1">IF(ISERROR($V249),"",OFFSET('Smelter Look-up'!$C$4,$V249-4,0)&amp;"")</f>
        <v>Kyshtym Copper-Electrolytic Plant ZAO</v>
      </c>
      <c r="S249" s="181" t="str">
        <f t="shared" ca="1" si="21"/>
        <v>RU</v>
      </c>
      <c r="T249" s="181" t="str">
        <f ca="1">IF(B249="","",IF(ISERROR(MATCH($J249,SorP!$B$1:$B$6279,0)),"",INDIRECT("'SorP'!$A$"&amp;MATCH($S249&amp;$J249,SorP!C:C,0))))</f>
        <v>RU-CHE</v>
      </c>
      <c r="U249" s="201"/>
      <c r="V249" s="226">
        <f>IF(C249="",NA(),IF(OR(C249="Smelter not listed",C249="Smelter not yet identified"),MATCH($B249&amp;$D249,'Smelter Look-up'!$J:$J,0),MATCH($B249&amp;$C249,'Smelter Look-up'!$J:$J,0)))</f>
        <v>149</v>
      </c>
      <c r="X249" s="227">
        <f t="shared" si="22"/>
        <v>0</v>
      </c>
      <c r="AB249" s="228" t="str">
        <f t="shared" si="23"/>
        <v>GoldKyshtym Copper-Electrolytic Plant ZAO</v>
      </c>
    </row>
    <row r="250" spans="1:28" s="227" customFormat="1" ht="242.25">
      <c r="A250" s="181" t="s">
        <v>867</v>
      </c>
      <c r="B250" s="182" t="s">
        <v>140</v>
      </c>
      <c r="C250" s="186" t="s">
        <v>868</v>
      </c>
      <c r="D250" s="230"/>
      <c r="E250" s="182" t="s">
        <v>475</v>
      </c>
      <c r="F250" s="182" t="s">
        <v>867</v>
      </c>
      <c r="G250" s="182" t="s">
        <v>149</v>
      </c>
      <c r="H250" s="183"/>
      <c r="I250" s="184" t="str">
        <f ca="1">IF(ISERROR($V250),"",OFFSET('Smelter Look-up'!$H$4,$V250-4,0))</f>
        <v>Arezzo</v>
      </c>
      <c r="J250" s="184" t="str">
        <f ca="1">IF(ISERROR($V250),"",OFFSET('Smelter Look-up'!$I$4,$V250-4,0))</f>
        <v>Toscana</v>
      </c>
      <c r="K250" s="224"/>
      <c r="L250" s="224"/>
      <c r="M250" s="224"/>
      <c r="N250" s="224"/>
      <c r="O250" s="224" t="s">
        <v>869</v>
      </c>
      <c r="P250" s="185"/>
      <c r="Q250" s="225"/>
      <c r="R250" s="182" t="str">
        <f ca="1">IF(ISERROR($V250),"",OFFSET('Smelter Look-up'!$C$4,$V250-4,0)&amp;"")</f>
        <v>Safimet S.p.A</v>
      </c>
      <c r="S250" s="181" t="str">
        <f t="shared" ca="1" si="21"/>
        <v>IT</v>
      </c>
      <c r="T250" s="181" t="str">
        <f ca="1">IF(B250="","",IF(ISERROR(MATCH($J250,SorP!$B$1:$B$6279,0)),"",INDIRECT("'SorP'!$A$"&amp;MATCH($S250&amp;$J250,SorP!C:C,0))))</f>
        <v>IT-52</v>
      </c>
      <c r="U250" s="201"/>
      <c r="V250" s="226">
        <f>IF(C250="",NA(),IF(OR(C250="Smelter not listed",C250="Smelter not yet identified"),MATCH($B250&amp;$D250,'Smelter Look-up'!$J:$J,0),MATCH($B250&amp;$C250,'Smelter Look-up'!$J:$J,0)))</f>
        <v>223</v>
      </c>
      <c r="X250" s="227">
        <f t="shared" si="22"/>
        <v>0</v>
      </c>
      <c r="AB250" s="228" t="str">
        <f t="shared" si="23"/>
        <v>GoldSafimet S.p.A</v>
      </c>
    </row>
    <row r="251" spans="1:28" s="227" customFormat="1" ht="165.75">
      <c r="A251" s="181" t="s">
        <v>870</v>
      </c>
      <c r="B251" s="182" t="s">
        <v>140</v>
      </c>
      <c r="C251" s="186" t="s">
        <v>871</v>
      </c>
      <c r="D251" s="230"/>
      <c r="E251" s="182" t="s">
        <v>872</v>
      </c>
      <c r="F251" s="182" t="s">
        <v>870</v>
      </c>
      <c r="G251" s="182" t="s">
        <v>149</v>
      </c>
      <c r="H251" s="183"/>
      <c r="I251" s="184" t="str">
        <f ca="1">IF(ISERROR($V251),"",OFFSET('Smelter Look-up'!$H$4,$V251-4,0))</f>
        <v>Vilnius</v>
      </c>
      <c r="J251" s="184" t="str">
        <f ca="1">IF(ISERROR($V251),"",OFFSET('Smelter Look-up'!$I$4,$V251-4,0))</f>
        <v>Vilnius</v>
      </c>
      <c r="K251" s="224"/>
      <c r="L251" s="224"/>
      <c r="M251" s="224"/>
      <c r="N251" s="224"/>
      <c r="O251" s="224" t="s">
        <v>873</v>
      </c>
      <c r="P251" s="185"/>
      <c r="Q251" s="225"/>
      <c r="R251" s="182" t="str">
        <f ca="1">IF(ISERROR($V251),"",OFFSET('Smelter Look-up'!$C$4,$V251-4,0)&amp;"")</f>
        <v>State Research Institute Center for Physical Sciences and Technology</v>
      </c>
      <c r="S251" s="181" t="str">
        <f t="shared" ca="1" si="21"/>
        <v>LT</v>
      </c>
      <c r="T251" s="181" t="str">
        <f ca="1">IF(B251="","",IF(ISERROR(MATCH($J251,SorP!$B$1:$B$6279,0)),"",INDIRECT("'SorP'!$A$"&amp;MATCH($S251&amp;$J251,SorP!C:C,0))))</f>
        <v>LT-58</v>
      </c>
      <c r="U251" s="201"/>
      <c r="V251" s="226">
        <f>IF(C251="",NA(),IF(OR(C251="Smelter not listed",C251="Smelter not yet identified"),MATCH($B251&amp;$D251,'Smelter Look-up'!$J:$J,0),MATCH($B251&amp;$C251,'Smelter Look-up'!$J:$J,0)))</f>
        <v>262</v>
      </c>
      <c r="X251" s="227">
        <f t="shared" si="22"/>
        <v>0</v>
      </c>
      <c r="AB251" s="228" t="str">
        <f t="shared" si="23"/>
        <v>GoldState Research Institute Center for Physical Sciences and Technology</v>
      </c>
    </row>
    <row r="252" spans="1:28" s="227" customFormat="1" ht="216.75">
      <c r="A252" s="181" t="s">
        <v>874</v>
      </c>
      <c r="B252" s="182" t="s">
        <v>140</v>
      </c>
      <c r="C252" s="186" t="s">
        <v>875</v>
      </c>
      <c r="D252" s="230"/>
      <c r="E252" s="182" t="s">
        <v>148</v>
      </c>
      <c r="F252" s="182" t="s">
        <v>874</v>
      </c>
      <c r="G252" s="182" t="s">
        <v>149</v>
      </c>
      <c r="H252" s="183"/>
      <c r="I252" s="184" t="str">
        <f ca="1">IF(ISERROR($V252),"",OFFSET('Smelter Look-up'!$H$4,$V252-4,0))</f>
        <v>Fairfield</v>
      </c>
      <c r="J252" s="184" t="str">
        <f ca="1">IF(ISERROR($V252),"",OFFSET('Smelter Look-up'!$I$4,$V252-4,0))</f>
        <v>Ohio</v>
      </c>
      <c r="K252" s="224"/>
      <c r="L252" s="224"/>
      <c r="M252" s="224"/>
      <c r="N252" s="224"/>
      <c r="O252" s="224" t="s">
        <v>876</v>
      </c>
      <c r="P252" s="185"/>
      <c r="Q252" s="225"/>
      <c r="R252" s="182" t="str">
        <f ca="1">IF(ISERROR($V252),"",OFFSET('Smelter Look-up'!$C$4,$V252-4,0)&amp;"")</f>
        <v>QG Refining, LLC</v>
      </c>
      <c r="S252" s="181" t="str">
        <f t="shared" ca="1" si="21"/>
        <v>US</v>
      </c>
      <c r="T252" s="181" t="str">
        <f ca="1">IF(B252="","",IF(ISERROR(MATCH($J252,SorP!$B$1:$B$6279,0)),"",INDIRECT("'SorP'!$A$"&amp;MATCH($S252&amp;$J252,SorP!C:C,0))))</f>
        <v>US-OH</v>
      </c>
      <c r="U252" s="201"/>
      <c r="V252" s="226">
        <f>IF(C252="",NA(),IF(OR(C252="Smelter not listed",C252="Smelter not yet identified"),MATCH($B252&amp;$D252,'Smelter Look-up'!$J:$J,0),MATCH($B252&amp;$C252,'Smelter Look-up'!$J:$J,0)))</f>
        <v>214</v>
      </c>
      <c r="X252" s="227">
        <f t="shared" si="22"/>
        <v>0</v>
      </c>
      <c r="AB252" s="228" t="str">
        <f t="shared" si="23"/>
        <v>GoldQG Refining, LLC</v>
      </c>
    </row>
    <row r="253" spans="1:28" s="227" customFormat="1" ht="76.5">
      <c r="A253" s="181" t="s">
        <v>877</v>
      </c>
      <c r="B253" s="182" t="s">
        <v>138</v>
      </c>
      <c r="C253" s="186" t="s">
        <v>878</v>
      </c>
      <c r="D253" s="230"/>
      <c r="E253" s="182" t="s">
        <v>148</v>
      </c>
      <c r="F253" s="182" t="s">
        <v>877</v>
      </c>
      <c r="G253" s="182" t="s">
        <v>149</v>
      </c>
      <c r="H253" s="183"/>
      <c r="I253" s="184" t="str">
        <f ca="1">IF(ISERROR($V253),"",OFFSET('Smelter Look-up'!$H$4,$V253-4,0))</f>
        <v>West Chester</v>
      </c>
      <c r="J253" s="184" t="str">
        <f ca="1">IF(ISERROR($V253),"",OFFSET('Smelter Look-up'!$I$4,$V253-4,0))</f>
        <v>Pennsylvania</v>
      </c>
      <c r="K253" s="224"/>
      <c r="L253" s="224"/>
      <c r="M253" s="224"/>
      <c r="N253" s="224"/>
      <c r="O253" s="224" t="s">
        <v>879</v>
      </c>
      <c r="P253" s="185"/>
      <c r="Q253" s="225"/>
      <c r="R253" s="182" t="str">
        <f ca="1">IF(ISERROR($V253),"",OFFSET('Smelter Look-up'!$C$4,$V253-4,0)&amp;"")</f>
        <v>Tin Technology &amp; Refining</v>
      </c>
      <c r="S253" s="181" t="str">
        <f t="shared" ca="1" si="21"/>
        <v>US</v>
      </c>
      <c r="T253" s="181" t="str">
        <f ca="1">IF(B253="","",IF(ISERROR(MATCH($J253,SorP!$B$1:$B$6279,0)),"",INDIRECT("'SorP'!$A$"&amp;MATCH($S253&amp;$J253,SorP!C:C,0))))</f>
        <v>US-PA</v>
      </c>
      <c r="U253" s="201"/>
      <c r="V253" s="226">
        <f>IF(C253="",NA(),IF(OR(C253="Smelter not listed",C253="Smelter not yet identified"),MATCH($B253&amp;$D253,'Smelter Look-up'!$J:$J,0),MATCH($B253&amp;$C253,'Smelter Look-up'!$J:$J,0)))</f>
        <v>530</v>
      </c>
      <c r="X253" s="227">
        <f t="shared" si="22"/>
        <v>0</v>
      </c>
      <c r="AB253" s="228" t="str">
        <f t="shared" si="23"/>
        <v>TinTin Technology &amp; Refining</v>
      </c>
    </row>
    <row r="254" spans="1:28" s="227" customFormat="1" ht="38.25">
      <c r="A254" s="181" t="s">
        <v>880</v>
      </c>
      <c r="B254" s="182" t="s">
        <v>138</v>
      </c>
      <c r="C254" s="186" t="s">
        <v>881</v>
      </c>
      <c r="D254" s="230"/>
      <c r="E254" s="182" t="s">
        <v>777</v>
      </c>
      <c r="F254" s="182" t="s">
        <v>880</v>
      </c>
      <c r="G254" s="182" t="s">
        <v>149</v>
      </c>
      <c r="H254" s="183"/>
      <c r="I254" s="184" t="str">
        <f ca="1">IF(ISERROR($V254),"",OFFSET('Smelter Look-up'!$H$4,$V254-4,0))</f>
        <v>Kigali</v>
      </c>
      <c r="J254" s="184" t="str">
        <f ca="1">IF(ISERROR($V254),"",OFFSET('Smelter Look-up'!$I$4,$V254-4,0))</f>
        <v>City of Kigali</v>
      </c>
      <c r="K254" s="224"/>
      <c r="L254" s="224"/>
      <c r="M254" s="224"/>
      <c r="N254" s="224"/>
      <c r="O254" s="224" t="s">
        <v>882</v>
      </c>
      <c r="P254" s="185"/>
      <c r="Q254" s="225"/>
      <c r="R254" s="182" t="str">
        <f ca="1">IF(ISERROR($V254),"",OFFSET('Smelter Look-up'!$C$4,$V254-4,0)&amp;"")</f>
        <v>Luna Smelter, Ltd.</v>
      </c>
      <c r="S254" s="181" t="str">
        <f t="shared" ca="1" si="21"/>
        <v>RW</v>
      </c>
      <c r="T254" s="181" t="str">
        <f ca="1">IF(B254="","",IF(ISERROR(MATCH($J254,SorP!$B$1:$B$6279,0)),"",INDIRECT("'SorP'!$A$"&amp;MATCH($S254&amp;$J254,SorP!C:C,0))))</f>
        <v>RW-01</v>
      </c>
      <c r="U254" s="201"/>
      <c r="V254" s="226">
        <f>IF(C254="",NA(),IF(OR(C254="Smelter not listed",C254="Smelter not yet identified"),MATCH($B254&amp;$D254,'Smelter Look-up'!$J:$J,0),MATCH($B254&amp;$C254,'Smelter Look-up'!$J:$J,0)))</f>
        <v>456</v>
      </c>
      <c r="X254" s="227">
        <f t="shared" si="22"/>
        <v>0</v>
      </c>
      <c r="AB254" s="228" t="str">
        <f t="shared" si="23"/>
        <v>TinLuna Smelter, Ltd.</v>
      </c>
    </row>
    <row r="255" spans="1:28" s="227" customFormat="1" ht="76.5">
      <c r="A255" s="181" t="s">
        <v>883</v>
      </c>
      <c r="B255" s="182" t="s">
        <v>138</v>
      </c>
      <c r="C255" s="186" t="s">
        <v>884</v>
      </c>
      <c r="D255" s="230"/>
      <c r="E255" s="182" t="s">
        <v>488</v>
      </c>
      <c r="F255" s="182" t="s">
        <v>883</v>
      </c>
      <c r="G255" s="182" t="s">
        <v>149</v>
      </c>
      <c r="H255" s="183"/>
      <c r="I255" s="184" t="str">
        <f ca="1">IF(ISERROR($V255),"",OFFSET('Smelter Look-up'!$H$4,$V255-4,0))</f>
        <v>Jagdalpur</v>
      </c>
      <c r="J255" s="184" t="str">
        <f ca="1">IF(ISERROR($V255),"",OFFSET('Smelter Look-up'!$I$4,$V255-4,0))</f>
        <v>Chhattīsgarh</v>
      </c>
      <c r="K255" s="224"/>
      <c r="L255" s="224"/>
      <c r="M255" s="224"/>
      <c r="N255" s="224"/>
      <c r="O255" s="224" t="s">
        <v>525</v>
      </c>
      <c r="P255" s="185"/>
      <c r="Q255" s="225"/>
      <c r="R255" s="182" t="str">
        <f ca="1">IF(ISERROR($V255),"",OFFSET('Smelter Look-up'!$C$4,$V255-4,0)&amp;"")</f>
        <v>Precious Minerals and Smelting Limited</v>
      </c>
      <c r="S255" s="181" t="str">
        <f t="shared" ca="1" si="21"/>
        <v>IN</v>
      </c>
      <c r="T255" s="181" t="str">
        <f ca="1">IF(B255="","",IF(ISERROR(MATCH($J255,SorP!$B$1:$B$6279,0)),"",INDIRECT("'SorP'!$A$"&amp;MATCH($S255&amp;$J255,SorP!C:C,0))))</f>
        <v>IN-CT</v>
      </c>
      <c r="U255" s="201"/>
      <c r="V255" s="226">
        <f>IF(C255="",NA(),IF(OR(C255="Smelter not listed",C255="Smelter not yet identified"),MATCH($B255&amp;$D255,'Smelter Look-up'!$J:$J,0),MATCH($B255&amp;$C255,'Smelter Look-up'!$J:$J,0)))</f>
        <v>485</v>
      </c>
      <c r="X255" s="227">
        <f t="shared" si="22"/>
        <v>0</v>
      </c>
      <c r="AB255" s="228" t="str">
        <f t="shared" si="23"/>
        <v>TinPrecious Minerals and Smelting Limited</v>
      </c>
    </row>
    <row r="256" spans="1:28" s="227" customFormat="1" ht="102">
      <c r="A256" s="181" t="s">
        <v>885</v>
      </c>
      <c r="B256" s="182" t="s">
        <v>138</v>
      </c>
      <c r="C256" s="186" t="s">
        <v>886</v>
      </c>
      <c r="D256" s="230"/>
      <c r="E256" s="182" t="s">
        <v>160</v>
      </c>
      <c r="F256" s="182" t="s">
        <v>885</v>
      </c>
      <c r="G256" s="182" t="s">
        <v>149</v>
      </c>
      <c r="H256" s="183"/>
      <c r="I256" s="184" t="str">
        <f ca="1">IF(ISERROR($V256),"",OFFSET('Smelter Look-up'!$H$4,$V256-4,0))</f>
        <v>Gejiu</v>
      </c>
      <c r="J256" s="184" t="str">
        <f ca="1">IF(ISERROR($V256),"",OFFSET('Smelter Look-up'!$I$4,$V256-4,0))</f>
        <v>Yunnan Sheng</v>
      </c>
      <c r="K256" s="224"/>
      <c r="L256" s="224"/>
      <c r="M256" s="224"/>
      <c r="N256" s="224"/>
      <c r="O256" s="224" t="s">
        <v>161</v>
      </c>
      <c r="P256" s="185"/>
      <c r="Q256" s="225"/>
      <c r="R256" s="182" t="str">
        <f ca="1">IF(ISERROR($V256),"",OFFSET('Smelter Look-up'!$C$4,$V256-4,0)&amp;"")</f>
        <v>Gejiu City Fuxiang Industry and Trade Co., Ltd.</v>
      </c>
      <c r="S256" s="181" t="str">
        <f t="shared" ca="1" si="21"/>
        <v>CN</v>
      </c>
      <c r="T256" s="181" t="str">
        <f ca="1">IF(B256="","",IF(ISERROR(MATCH($J256,SorP!$B$1:$B$6279,0)),"",INDIRECT("'SorP'!$A$"&amp;MATCH($S256&amp;$J256,SorP!C:C,0))))</f>
        <v>CN-YN</v>
      </c>
      <c r="U256" s="201"/>
      <c r="V256" s="226">
        <f>IF(C256="",NA(),IF(OR(C256="Smelter not listed",C256="Smelter not yet identified"),MATCH($B256&amp;$D256,'Smelter Look-up'!$J:$J,0),MATCH($B256&amp;$C256,'Smelter Look-up'!$J:$J,0)))</f>
        <v>433</v>
      </c>
      <c r="X256" s="227">
        <f t="shared" si="22"/>
        <v>0</v>
      </c>
      <c r="AB256" s="228" t="str">
        <f t="shared" si="23"/>
        <v>TinGejiu City Fuxiang Industry and Trade Co., Ltd.</v>
      </c>
    </row>
    <row r="257" spans="1:28" s="227" customFormat="1" ht="89.25">
      <c r="A257" s="181" t="s">
        <v>887</v>
      </c>
      <c r="B257" s="182" t="s">
        <v>140</v>
      </c>
      <c r="C257" s="186" t="s">
        <v>888</v>
      </c>
      <c r="D257" s="230"/>
      <c r="E257" s="182" t="s">
        <v>173</v>
      </c>
      <c r="F257" s="182" t="s">
        <v>887</v>
      </c>
      <c r="G257" s="182" t="s">
        <v>149</v>
      </c>
      <c r="H257" s="183"/>
      <c r="I257" s="184" t="str">
        <f ca="1">IF(ISERROR($V257),"",OFFSET('Smelter Look-up'!$H$4,$V257-4,0))</f>
        <v>Kazuno</v>
      </c>
      <c r="J257" s="184" t="str">
        <f ca="1">IF(ISERROR($V257),"",OFFSET('Smelter Look-up'!$I$4,$V257-4,0))</f>
        <v>Akita</v>
      </c>
      <c r="K257" s="224"/>
      <c r="L257" s="224"/>
      <c r="M257" s="224"/>
      <c r="N257" s="224"/>
      <c r="O257" s="224" t="s">
        <v>700</v>
      </c>
      <c r="P257" s="185"/>
      <c r="Q257" s="225"/>
      <c r="R257" s="182" t="str">
        <f ca="1">IF(ISERROR($V257),"",OFFSET('Smelter Look-up'!$C$4,$V257-4,0)&amp;"")</f>
        <v>Eco-System Recycling Co., Ltd. North Plant</v>
      </c>
      <c r="S257" s="181" t="str">
        <f t="shared" ca="1" si="21"/>
        <v>JP</v>
      </c>
      <c r="T257" s="181" t="str">
        <f ca="1">IF(B257="","",IF(ISERROR(MATCH($J257,SorP!$B$1:$B$6279,0)),"",INDIRECT("'SorP'!$A$"&amp;MATCH($S257&amp;$J257,SorP!C:C,0))))</f>
        <v>JP-05</v>
      </c>
      <c r="U257" s="201"/>
      <c r="V257" s="226">
        <f>IF(C257="",NA(),IF(OR(C257="Smelter not listed",C257="Smelter not yet identified"),MATCH($B257&amp;$D257,'Smelter Look-up'!$J:$J,0),MATCH($B257&amp;$C257,'Smelter Look-up'!$J:$J,0)))</f>
        <v>73</v>
      </c>
      <c r="X257" s="227">
        <f t="shared" si="22"/>
        <v>0</v>
      </c>
      <c r="AB257" s="228" t="str">
        <f t="shared" si="23"/>
        <v>GoldEco-System Recycling Co., Ltd. North Plant</v>
      </c>
    </row>
    <row r="258" spans="1:28" s="227" customFormat="1" ht="63.75">
      <c r="A258" s="181" t="s">
        <v>889</v>
      </c>
      <c r="B258" s="182" t="s">
        <v>138</v>
      </c>
      <c r="C258" s="186" t="s">
        <v>890</v>
      </c>
      <c r="D258" s="230"/>
      <c r="E258" s="182" t="s">
        <v>166</v>
      </c>
      <c r="F258" s="182" t="s">
        <v>889</v>
      </c>
      <c r="G258" s="182" t="s">
        <v>149</v>
      </c>
      <c r="H258" s="183"/>
      <c r="I258" s="184" t="str">
        <f ca="1">IF(ISERROR($V258),"",OFFSET('Smelter Look-up'!$H$4,$V258-4,0))</f>
        <v>Pangkalpinang</v>
      </c>
      <c r="J258" s="184" t="str">
        <f ca="1">IF(ISERROR($V258),"",OFFSET('Smelter Look-up'!$I$4,$V258-4,0))</f>
        <v>Kepulauan Bangka Belitung</v>
      </c>
      <c r="K258" s="224"/>
      <c r="L258" s="224"/>
      <c r="M258" s="224"/>
      <c r="N258" s="224"/>
      <c r="O258" s="224" t="s">
        <v>166</v>
      </c>
      <c r="P258" s="185"/>
      <c r="Q258" s="225"/>
      <c r="R258" s="182" t="str">
        <f ca="1">IF(ISERROR($V258),"",OFFSET('Smelter Look-up'!$C$4,$V258-4,0)&amp;"")</f>
        <v>PT Mitra Sukses Globalindo</v>
      </c>
      <c r="S258" s="181" t="str">
        <f t="shared" ca="1" si="21"/>
        <v>ID</v>
      </c>
      <c r="T258" s="181" t="str">
        <f ca="1">IF(B258="","",IF(ISERROR(MATCH($J258,SorP!$B$1:$B$6279,0)),"",INDIRECT("'SorP'!$A$"&amp;MATCH($S258&amp;$J258,SorP!C:C,0))))</f>
        <v>ID-BB</v>
      </c>
      <c r="U258" s="201"/>
      <c r="V258" s="226">
        <f>IF(C258="",NA(),IF(OR(C258="Smelter not listed",C258="Smelter not yet identified"),MATCH($B258&amp;$D258,'Smelter Look-up'!$J:$J,0),MATCH($B258&amp;$C258,'Smelter Look-up'!$J:$J,0)))</f>
        <v>501</v>
      </c>
      <c r="X258" s="227">
        <f t="shared" si="22"/>
        <v>0</v>
      </c>
      <c r="AB258" s="228" t="str">
        <f t="shared" si="23"/>
        <v>TinPT Mitra Sukses Globalindo</v>
      </c>
    </row>
    <row r="259" spans="1:28" s="227" customFormat="1" ht="89.25">
      <c r="A259" s="181" t="s">
        <v>891</v>
      </c>
      <c r="B259" s="182" t="s">
        <v>140</v>
      </c>
      <c r="C259" s="186" t="s">
        <v>892</v>
      </c>
      <c r="D259" s="230"/>
      <c r="E259" s="182" t="s">
        <v>488</v>
      </c>
      <c r="F259" s="182" t="s">
        <v>891</v>
      </c>
      <c r="G259" s="182" t="s">
        <v>149</v>
      </c>
      <c r="H259" s="183"/>
      <c r="I259" s="184" t="str">
        <f ca="1">IF(ISERROR($V259),"",OFFSET('Smelter Look-up'!$H$4,$V259-4,0))</f>
        <v>Coimbatore</v>
      </c>
      <c r="J259" s="184" t="str">
        <f ca="1">IF(ISERROR($V259),"",OFFSET('Smelter Look-up'!$I$4,$V259-4,0))</f>
        <v>Tamil Nādu</v>
      </c>
      <c r="K259" s="224"/>
      <c r="L259" s="224"/>
      <c r="M259" s="224"/>
      <c r="N259" s="224"/>
      <c r="O259" s="224" t="s">
        <v>435</v>
      </c>
      <c r="P259" s="185"/>
      <c r="Q259" s="225"/>
      <c r="R259" s="182" t="str">
        <f ca="1">IF(ISERROR($V259),"",OFFSET('Smelter Look-up'!$C$4,$V259-4,0)&amp;"")</f>
        <v>Emerald Jewel Industry India Limited (Unit 2)</v>
      </c>
      <c r="S259" s="181" t="str">
        <f t="shared" ca="1" si="21"/>
        <v>IN</v>
      </c>
      <c r="T259" s="181" t="str">
        <f ca="1">IF(B259="","",IF(ISERROR(MATCH($J259,SorP!$B$1:$B$6279,0)),"",INDIRECT("'SorP'!$A$"&amp;MATCH($S259&amp;$J259,SorP!C:C,0))))</f>
        <v>IN-TN</v>
      </c>
      <c r="U259" s="201"/>
      <c r="V259" s="226">
        <f>IF(C259="",NA(),IF(OR(C259="Smelter not listed",C259="Smelter not yet identified"),MATCH($B259&amp;$D259,'Smelter Look-up'!$J:$J,0),MATCH($B259&amp;$C259,'Smelter Look-up'!$J:$J,0)))</f>
        <v>77</v>
      </c>
      <c r="X259" s="227">
        <f t="shared" si="22"/>
        <v>0</v>
      </c>
      <c r="AB259" s="228" t="str">
        <f t="shared" si="23"/>
        <v>GoldEmerald Jewel Industry India Limited (Unit 2)</v>
      </c>
    </row>
    <row r="260" spans="1:28" s="227" customFormat="1" ht="89.25">
      <c r="A260" s="181" t="s">
        <v>893</v>
      </c>
      <c r="B260" s="182" t="s">
        <v>140</v>
      </c>
      <c r="C260" s="186" t="s">
        <v>894</v>
      </c>
      <c r="D260" s="230"/>
      <c r="E260" s="182" t="s">
        <v>488</v>
      </c>
      <c r="F260" s="182" t="s">
        <v>893</v>
      </c>
      <c r="G260" s="182" t="s">
        <v>149</v>
      </c>
      <c r="H260" s="183"/>
      <c r="I260" s="184" t="str">
        <f ca="1">IF(ISERROR($V260),"",OFFSET('Smelter Look-up'!$H$4,$V260-4,0))</f>
        <v>Coimbatore</v>
      </c>
      <c r="J260" s="184" t="str">
        <f ca="1">IF(ISERROR($V260),"",OFFSET('Smelter Look-up'!$I$4,$V260-4,0))</f>
        <v>Tamil Nādu</v>
      </c>
      <c r="K260" s="224"/>
      <c r="L260" s="224"/>
      <c r="M260" s="224"/>
      <c r="N260" s="224"/>
      <c r="O260" s="224" t="s">
        <v>435</v>
      </c>
      <c r="P260" s="185"/>
      <c r="Q260" s="225"/>
      <c r="R260" s="182" t="str">
        <f ca="1">IF(ISERROR($V260),"",OFFSET('Smelter Look-up'!$C$4,$V260-4,0)&amp;"")</f>
        <v>Emerald Jewel Industry India Limited (Unit 3)</v>
      </c>
      <c r="S260" s="181" t="str">
        <f t="shared" ca="1" si="21"/>
        <v>IN</v>
      </c>
      <c r="T260" s="181" t="str">
        <f ca="1">IF(B260="","",IF(ISERROR(MATCH($J260,SorP!$B$1:$B$6279,0)),"",INDIRECT("'SorP'!$A$"&amp;MATCH($S260&amp;$J260,SorP!C:C,0))))</f>
        <v>IN-TN</v>
      </c>
      <c r="U260" s="201"/>
      <c r="V260" s="226">
        <f>IF(C260="",NA(),IF(OR(C260="Smelter not listed",C260="Smelter not yet identified"),MATCH($B260&amp;$D260,'Smelter Look-up'!$J:$J,0),MATCH($B260&amp;$C260,'Smelter Look-up'!$J:$J,0)))</f>
        <v>78</v>
      </c>
      <c r="X260" s="227">
        <f t="shared" si="22"/>
        <v>0</v>
      </c>
      <c r="AB260" s="228" t="str">
        <f t="shared" si="23"/>
        <v>GoldEmerald Jewel Industry India Limited (Unit 3)</v>
      </c>
    </row>
    <row r="261" spans="1:28" s="227" customFormat="1" ht="25.5">
      <c r="A261" s="181" t="s">
        <v>895</v>
      </c>
      <c r="B261" s="182" t="s">
        <v>140</v>
      </c>
      <c r="C261" s="186" t="s">
        <v>896</v>
      </c>
      <c r="D261" s="230"/>
      <c r="E261" s="182" t="s">
        <v>148</v>
      </c>
      <c r="F261" s="182" t="s">
        <v>895</v>
      </c>
      <c r="G261" s="182" t="s">
        <v>149</v>
      </c>
      <c r="H261" s="183"/>
      <c r="I261" s="184" t="str">
        <f ca="1">IF(ISERROR($V261),"",OFFSET('Smelter Look-up'!$H$4,$V261-4,0))</f>
        <v>Mentor</v>
      </c>
      <c r="J261" s="184" t="str">
        <f ca="1">IF(ISERROR($V261),"",OFFSET('Smelter Look-up'!$I$4,$V261-4,0))</f>
        <v>Ohio</v>
      </c>
      <c r="K261" s="224"/>
      <c r="L261" s="224"/>
      <c r="M261" s="224"/>
      <c r="N261" s="224"/>
      <c r="O261" s="224" t="s">
        <v>502</v>
      </c>
      <c r="P261" s="185"/>
      <c r="Q261" s="225"/>
      <c r="R261" s="182" t="str">
        <f ca="1">IF(ISERROR($V261),"",OFFSET('Smelter Look-up'!$C$4,$V261-4,0)&amp;"")</f>
        <v>Alexy Metals</v>
      </c>
      <c r="S261" s="181" t="str">
        <f ca="1">IF(B261="","",IF(ISERROR(MATCH($E261,CL,0)),"Unknown",INDIRECT("'C'!$A$"&amp;MATCH($E261,CL,0)+1)))</f>
        <v>US</v>
      </c>
      <c r="T261" s="181" t="str">
        <f ca="1">IF(B261="","",IF(ISERROR(MATCH($J261,SorP!$B$1:$B$6279,0)),"",INDIRECT("'SorP'!$A$"&amp;MATCH($S261&amp;$J261,SorP!C:C,0))))</f>
        <v>US-OH</v>
      </c>
      <c r="U261" s="201"/>
      <c r="V261" s="226">
        <f>IF(C261="",NA(),IF(OR(C261="Smelter not listed",C261="Smelter not yet identified"),MATCH($B261&amp;$D261,'Smelter Look-up'!$J:$J,0),MATCH($B261&amp;$C261,'Smelter Look-up'!$J:$J,0)))</f>
        <v>18</v>
      </c>
      <c r="X261" s="227">
        <f>IF(AND(C261="Smelter not listed",OR(LEN(D261)=0,LEN(E261)=0)),1,0)</f>
        <v>0</v>
      </c>
      <c r="AB261" s="228" t="str">
        <f>B261&amp;C261</f>
        <v>GoldAlexy Metals</v>
      </c>
    </row>
    <row r="262" spans="1:28" s="227" customFormat="1" ht="51">
      <c r="A262" s="181" t="s">
        <v>897</v>
      </c>
      <c r="B262" s="182" t="s">
        <v>140</v>
      </c>
      <c r="C262" s="186" t="s">
        <v>898</v>
      </c>
      <c r="D262" s="230"/>
      <c r="E262" s="182" t="s">
        <v>148</v>
      </c>
      <c r="F262" s="182" t="s">
        <v>897</v>
      </c>
      <c r="G262" s="182" t="s">
        <v>149</v>
      </c>
      <c r="H262" s="183"/>
      <c r="I262" s="184" t="str">
        <f ca="1">IF(ISERROR($V262),"",OFFSET('Smelter Look-up'!$H$4,$V262-4,0))</f>
        <v>Greenville</v>
      </c>
      <c r="J262" s="184" t="str">
        <f ca="1">IF(ISERROR($V262),"",OFFSET('Smelter Look-up'!$I$4,$V262-4,0))</f>
        <v>North Carolina</v>
      </c>
      <c r="K262" s="224"/>
      <c r="L262" s="224"/>
      <c r="M262" s="224"/>
      <c r="N262" s="224"/>
      <c r="O262" s="224" t="s">
        <v>435</v>
      </c>
      <c r="P262" s="185"/>
      <c r="Q262" s="225"/>
      <c r="R262" s="182" t="str">
        <f ca="1">IF(ISERROR($V262),"",OFFSET('Smelter Look-up'!$C$4,$V262-4,0)&amp;"")</f>
        <v>Metallix Refining Inc.</v>
      </c>
      <c r="S262" s="181" t="str">
        <f t="shared" ref="S262:S293" ca="1" si="24">IF(B262="","",IF(ISERROR(MATCH($E262,CL,0)),"Unknown",INDIRECT("'C'!$A$"&amp;MATCH($E262,CL,0)+1)))</f>
        <v>US</v>
      </c>
      <c r="T262" s="181" t="str">
        <f ca="1">IF(B262="","",IF(ISERROR(MATCH($J262,SorP!$B$1:$B$6279,0)),"",INDIRECT("'SorP'!$A$"&amp;MATCH($S262&amp;$J262,SorP!C:C,0))))</f>
        <v>US-NC</v>
      </c>
      <c r="U262" s="201"/>
      <c r="V262" s="226">
        <f>IF(C262="",NA(),IF(OR(C262="Smelter not listed",C262="Smelter not yet identified"),MATCH($B262&amp;$D262,'Smelter Look-up'!$J:$J,0),MATCH($B262&amp;$C262,'Smelter Look-up'!$J:$J,0)))</f>
        <v>169</v>
      </c>
      <c r="X262" s="227">
        <f t="shared" ref="X262:X293" si="25">IF(AND(C262="Smelter not listed",OR(LEN(D262)=0,LEN(E262)=0)),1,0)</f>
        <v>0</v>
      </c>
      <c r="AB262" s="228" t="str">
        <f t="shared" ref="AB262:AB293" si="26">B262&amp;C262</f>
        <v>GoldMetallix Refining Inc.</v>
      </c>
    </row>
    <row r="263" spans="1:28" s="227" customFormat="1" ht="89.25">
      <c r="A263" s="181" t="s">
        <v>899</v>
      </c>
      <c r="B263" s="182" t="s">
        <v>140</v>
      </c>
      <c r="C263" s="186" t="s">
        <v>900</v>
      </c>
      <c r="D263" s="230"/>
      <c r="E263" s="182" t="s">
        <v>296</v>
      </c>
      <c r="F263" s="182" t="s">
        <v>899</v>
      </c>
      <c r="G263" s="182" t="s">
        <v>149</v>
      </c>
      <c r="H263" s="183"/>
      <c r="I263" s="184" t="str">
        <f ca="1">IF(ISERROR($V263),"",OFFSET('Smelter Look-up'!$H$4,$V263-4,0))</f>
        <v>Kempton Park</v>
      </c>
      <c r="J263" s="184" t="str">
        <f ca="1">IF(ISERROR($V263),"",OFFSET('Smelter Look-up'!$I$4,$V263-4,0))</f>
        <v>Gauteng</v>
      </c>
      <c r="K263" s="224"/>
      <c r="L263" s="224"/>
      <c r="M263" s="224"/>
      <c r="N263" s="224"/>
      <c r="O263" s="224" t="s">
        <v>522</v>
      </c>
      <c r="P263" s="185"/>
      <c r="Q263" s="225"/>
      <c r="R263" s="182" t="str">
        <f ca="1">IF(ISERROR($V263),"",OFFSET('Smelter Look-up'!$C$4,$V263-4,0)&amp;"")</f>
        <v>Metal Concentrators SA (Pty) Ltd.</v>
      </c>
      <c r="S263" s="181" t="str">
        <f t="shared" ca="1" si="24"/>
        <v>ZA</v>
      </c>
      <c r="T263" s="181" t="str">
        <f ca="1">IF(B263="","",IF(ISERROR(MATCH($J263,SorP!$B$1:$B$6279,0)),"",INDIRECT("'SorP'!$A$"&amp;MATCH($S263&amp;$J263,SorP!C:C,0))))</f>
        <v>ZA-GP</v>
      </c>
      <c r="U263" s="201"/>
      <c r="V263" s="226">
        <f>IF(C263="",NA(),IF(OR(C263="Smelter not listed",C263="Smelter not yet identified"),MATCH($B263&amp;$D263,'Smelter Look-up'!$J:$J,0),MATCH($B263&amp;$C263,'Smelter Look-up'!$J:$J,0)))</f>
        <v>167</v>
      </c>
      <c r="X263" s="227">
        <f t="shared" si="25"/>
        <v>0</v>
      </c>
      <c r="AB263" s="228" t="str">
        <f t="shared" si="26"/>
        <v>GoldMetal Concentrators SA (Pty) Ltd.</v>
      </c>
    </row>
    <row r="264" spans="1:28" s="227" customFormat="1" ht="102">
      <c r="A264" s="181" t="s">
        <v>901</v>
      </c>
      <c r="B264" s="182" t="s">
        <v>138</v>
      </c>
      <c r="C264" s="186" t="s">
        <v>902</v>
      </c>
      <c r="D264" s="230"/>
      <c r="E264" s="182" t="s">
        <v>225</v>
      </c>
      <c r="F264" s="182" t="s">
        <v>901</v>
      </c>
      <c r="G264" s="182" t="s">
        <v>149</v>
      </c>
      <c r="H264" s="183"/>
      <c r="I264" s="184" t="str">
        <f ca="1">IF(ISERROR($V264),"",OFFSET('Smelter Look-up'!$H$4,$V264-4,0))</f>
        <v>Mogi das Cruzes</v>
      </c>
      <c r="J264" s="184" t="str">
        <f ca="1">IF(ISERROR($V264),"",OFFSET('Smelter Look-up'!$I$4,$V264-4,0))</f>
        <v>São Paulo</v>
      </c>
      <c r="K264" s="224"/>
      <c r="L264" s="224"/>
      <c r="M264" s="224"/>
      <c r="N264" s="224"/>
      <c r="O264" s="224" t="s">
        <v>435</v>
      </c>
      <c r="P264" s="185"/>
      <c r="Q264" s="225"/>
      <c r="R264" s="182" t="str">
        <f ca="1">IF(ISERROR($V264),"",OFFSET('Smelter Look-up'!$C$4,$V264-4,0)&amp;"")</f>
        <v>Fabrica Auricchio Industria e Comercio Ltda.</v>
      </c>
      <c r="S264" s="181" t="str">
        <f t="shared" ca="1" si="24"/>
        <v>BR</v>
      </c>
      <c r="T264" s="181" t="str">
        <f ca="1">IF(B264="","",IF(ISERROR(MATCH($J264,SorP!$B$1:$B$6279,0)),"",INDIRECT("'SorP'!$A$"&amp;MATCH($S264&amp;$J264,SorP!C:C,0))))</f>
        <v>BR-SP</v>
      </c>
      <c r="U264" s="201"/>
      <c r="V264" s="226">
        <f>IF(C264="",NA(),IF(OR(C264="Smelter not listed",C264="Smelter not yet identified"),MATCH($B264&amp;$D264,'Smelter Look-up'!$J:$J,0),MATCH($B264&amp;$C264,'Smelter Look-up'!$J:$J,0)))</f>
        <v>429</v>
      </c>
      <c r="X264" s="227">
        <f t="shared" si="25"/>
        <v>0</v>
      </c>
      <c r="AB264" s="228" t="str">
        <f t="shared" si="26"/>
        <v>TinFabrica Auricchio Industria e Comercio Ltda.</v>
      </c>
    </row>
    <row r="265" spans="1:28" s="227" customFormat="1" ht="89.25">
      <c r="A265" s="181" t="s">
        <v>903</v>
      </c>
      <c r="B265" s="182" t="s">
        <v>139</v>
      </c>
      <c r="C265" s="186" t="s">
        <v>904</v>
      </c>
      <c r="D265" s="230"/>
      <c r="E265" s="182" t="s">
        <v>160</v>
      </c>
      <c r="F265" s="182" t="s">
        <v>903</v>
      </c>
      <c r="G265" s="182" t="s">
        <v>149</v>
      </c>
      <c r="H265" s="183"/>
      <c r="I265" s="184" t="str">
        <f ca="1">IF(ISERROR($V265),"",OFFSET('Smelter Look-up'!$H$4,$V265-4,0))</f>
        <v>Ganzhou City</v>
      </c>
      <c r="J265" s="184" t="str">
        <f ca="1">IF(ISERROR($V265),"",OFFSET('Smelter Look-up'!$I$4,$V265-4,0))</f>
        <v>Jiangxi Sheng</v>
      </c>
      <c r="K265" s="224"/>
      <c r="L265" s="224"/>
      <c r="M265" s="224"/>
      <c r="N265" s="224"/>
      <c r="O265" s="224" t="s">
        <v>435</v>
      </c>
      <c r="P265" s="185"/>
      <c r="Q265" s="225"/>
      <c r="R265" s="182" t="str">
        <f ca="1">IF(ISERROR($V265),"",OFFSET('Smelter Look-up'!$C$4,$V265-4,0)&amp;"")</f>
        <v>YUDU ANSHENG TUNGSTEN CO., LTD.</v>
      </c>
      <c r="S265" s="181" t="str">
        <f t="shared" ca="1" si="24"/>
        <v>CN</v>
      </c>
      <c r="T265" s="181" t="str">
        <f ca="1">IF(B265="","",IF(ISERROR(MATCH($J265,SorP!$B$1:$B$6279,0)),"",INDIRECT("'SorP'!$A$"&amp;MATCH($S265&amp;$J265,SorP!C:C,0))))</f>
        <v>CN-JX</v>
      </c>
      <c r="U265" s="201"/>
      <c r="V265" s="226">
        <f>IF(C265="",NA(),IF(OR(C265="Smelter not listed",C265="Smelter not yet identified"),MATCH($B265&amp;$D265,'Smelter Look-up'!$J:$J,0),MATCH($B265&amp;$C265,'Smelter Look-up'!$J:$J,0)))</f>
        <v>637</v>
      </c>
      <c r="X265" s="227">
        <f t="shared" si="25"/>
        <v>0</v>
      </c>
      <c r="AB265" s="228" t="str">
        <f t="shared" si="26"/>
        <v>TungstenYUDU ANSHENG TUNGSTEN CO., LTD.</v>
      </c>
    </row>
    <row r="266" spans="1:28" s="227" customFormat="1" ht="38.25">
      <c r="A266" s="181" t="s">
        <v>905</v>
      </c>
      <c r="B266" s="182" t="s">
        <v>140</v>
      </c>
      <c r="C266" s="186" t="s">
        <v>906</v>
      </c>
      <c r="D266" s="230"/>
      <c r="E266" s="182" t="s">
        <v>445</v>
      </c>
      <c r="F266" s="182" t="s">
        <v>905</v>
      </c>
      <c r="G266" s="182" t="s">
        <v>149</v>
      </c>
      <c r="H266" s="183"/>
      <c r="I266" s="184" t="str">
        <f ca="1">IF(ISERROR($V266),"",OFFSET('Smelter Look-up'!$H$4,$V266-4,0))</f>
        <v>Dubai</v>
      </c>
      <c r="J266" s="184" t="str">
        <f ca="1">IF(ISERROR($V266),"",OFFSET('Smelter Look-up'!$I$4,$V266-4,0))</f>
        <v>Dubayy</v>
      </c>
      <c r="K266" s="224"/>
      <c r="L266" s="224"/>
      <c r="M266" s="224"/>
      <c r="N266" s="224"/>
      <c r="O266" s="224" t="s">
        <v>435</v>
      </c>
      <c r="P266" s="185"/>
      <c r="Q266" s="225"/>
      <c r="R266" s="182" t="str">
        <f ca="1">IF(ISERROR($V266),"",OFFSET('Smelter Look-up'!$C$4,$V266-4,0)&amp;"")</f>
        <v>Sam Precious Metals</v>
      </c>
      <c r="S266" s="181" t="str">
        <f t="shared" ca="1" si="24"/>
        <v>AE</v>
      </c>
      <c r="T266" s="181" t="str">
        <f ca="1">IF(B266="","",IF(ISERROR(MATCH($J266,SorP!$B$1:$B$6279,0)),"",INDIRECT("'SorP'!$A$"&amp;MATCH($S266&amp;$J266,SorP!C:C,0))))</f>
        <v>AE-DU</v>
      </c>
      <c r="U266" s="201"/>
      <c r="V266" s="226">
        <f>IF(C266="",NA(),IF(OR(C266="Smelter not listed",C266="Smelter not yet identified"),MATCH($B266&amp;$D266,'Smelter Look-up'!$J:$J,0),MATCH($B266&amp;$C266,'Smelter Look-up'!$J:$J,0)))</f>
        <v>227</v>
      </c>
      <c r="X266" s="227">
        <f t="shared" si="25"/>
        <v>0</v>
      </c>
      <c r="AB266" s="228" t="str">
        <f t="shared" si="26"/>
        <v>GoldSam Precious Metals</v>
      </c>
    </row>
    <row r="267" spans="1:28" s="227" customFormat="1" ht="38.25">
      <c r="A267" s="181" t="s">
        <v>907</v>
      </c>
      <c r="B267" s="182" t="s">
        <v>138</v>
      </c>
      <c r="C267" s="186" t="s">
        <v>908</v>
      </c>
      <c r="D267" s="230"/>
      <c r="E267" s="182" t="s">
        <v>675</v>
      </c>
      <c r="F267" s="182" t="s">
        <v>907</v>
      </c>
      <c r="G267" s="182" t="s">
        <v>149</v>
      </c>
      <c r="H267" s="183"/>
      <c r="I267" s="184" t="str">
        <f ca="1">IF(ISERROR($V267),"",OFFSET('Smelter Look-up'!$H$4,$V267-4,0))</f>
        <v>Yangon</v>
      </c>
      <c r="J267" s="184" t="str">
        <f ca="1">IF(ISERROR($V267),"",OFFSET('Smelter Look-up'!$I$4,$V267-4,0))</f>
        <v>Yangon</v>
      </c>
      <c r="K267" s="224"/>
      <c r="L267" s="224"/>
      <c r="M267" s="224"/>
      <c r="N267" s="224"/>
      <c r="O267" s="224" t="s">
        <v>435</v>
      </c>
      <c r="P267" s="185"/>
      <c r="Q267" s="225"/>
      <c r="R267" s="182" t="str">
        <f ca="1">IF(ISERROR($V267),"",OFFSET('Smelter Look-up'!$C$4,$V267-4,0)&amp;"")</f>
        <v>DS Myanmar</v>
      </c>
      <c r="S267" s="181" t="str">
        <f t="shared" ca="1" si="24"/>
        <v>MM</v>
      </c>
      <c r="T267" s="181" t="str">
        <f ca="1">IF(B267="","",IF(ISERROR(MATCH($J267,SorP!$B$1:$B$6279,0)),"",INDIRECT("'SorP'!$A$"&amp;MATCH($S267&amp;$J267,SorP!C:C,0))))</f>
        <v>MM-06</v>
      </c>
      <c r="U267" s="201"/>
      <c r="V267" s="226">
        <f>IF(C267="",NA(),IF(OR(C267="Smelter not listed",C267="Smelter not yet identified"),MATCH($B267&amp;$D267,'Smelter Look-up'!$J:$J,0),MATCH($B267&amp;$C267,'Smelter Look-up'!$J:$J,0)))</f>
        <v>419</v>
      </c>
      <c r="X267" s="227">
        <f t="shared" si="25"/>
        <v>0</v>
      </c>
      <c r="AB267" s="228" t="str">
        <f t="shared" si="26"/>
        <v>TinDS Myanmar</v>
      </c>
    </row>
    <row r="268" spans="1:28" s="227" customFormat="1" ht="76.5">
      <c r="A268" s="181" t="s">
        <v>909</v>
      </c>
      <c r="B268" s="182" t="s">
        <v>138</v>
      </c>
      <c r="C268" s="186" t="s">
        <v>910</v>
      </c>
      <c r="D268" s="230"/>
      <c r="E268" s="182" t="s">
        <v>166</v>
      </c>
      <c r="F268" s="182" t="s">
        <v>909</v>
      </c>
      <c r="G268" s="182" t="s">
        <v>149</v>
      </c>
      <c r="H268" s="183"/>
      <c r="I268" s="184" t="str">
        <f ca="1">IF(ISERROR($V268),"",OFFSET('Smelter Look-up'!$H$4,$V268-4,0))</f>
        <v>Sungailiat</v>
      </c>
      <c r="J268" s="184" t="str">
        <f ca="1">IF(ISERROR($V268),"",OFFSET('Smelter Look-up'!$I$4,$V268-4,0))</f>
        <v>Kepulauan Bangka Belitung</v>
      </c>
      <c r="K268" s="224"/>
      <c r="L268" s="224"/>
      <c r="M268" s="224"/>
      <c r="N268" s="224"/>
      <c r="O268" s="224" t="s">
        <v>435</v>
      </c>
      <c r="P268" s="185"/>
      <c r="Q268" s="225"/>
      <c r="R268" s="182" t="str">
        <f ca="1">IF(ISERROR($V268),"",OFFSET('Smelter Look-up'!$C$4,$V268-4,0)&amp;"")</f>
        <v>PT Putera Sarana Shakti (PT PSS)</v>
      </c>
      <c r="S268" s="181" t="str">
        <f t="shared" ca="1" si="24"/>
        <v>ID</v>
      </c>
      <c r="T268" s="181" t="str">
        <f ca="1">IF(B268="","",IF(ISERROR(MATCH($J268,SorP!$B$1:$B$6279,0)),"",INDIRECT("'SorP'!$A$"&amp;MATCH($S268&amp;$J268,SorP!C:C,0))))</f>
        <v>ID-BB</v>
      </c>
      <c r="U268" s="201"/>
      <c r="V268" s="226">
        <f>IF(C268="",NA(),IF(OR(C268="Smelter not listed",C268="Smelter not yet identified"),MATCH($B268&amp;$D268,'Smelter Look-up'!$J:$J,0),MATCH($B268&amp;$C268,'Smelter Look-up'!$J:$J,0)))</f>
        <v>505</v>
      </c>
      <c r="X268" s="227">
        <f t="shared" si="25"/>
        <v>0</v>
      </c>
      <c r="AB268" s="228" t="str">
        <f t="shared" si="26"/>
        <v>TinPT Putera Sarana Shakti (PT PSS)</v>
      </c>
    </row>
    <row r="269" spans="1:28" s="227" customFormat="1" ht="51">
      <c r="A269" s="181" t="s">
        <v>911</v>
      </c>
      <c r="B269" s="182" t="s">
        <v>137</v>
      </c>
      <c r="C269" s="186" t="s">
        <v>912</v>
      </c>
      <c r="D269" s="230"/>
      <c r="E269" s="182" t="s">
        <v>744</v>
      </c>
      <c r="F269" s="182" t="s">
        <v>911</v>
      </c>
      <c r="G269" s="182" t="s">
        <v>149</v>
      </c>
      <c r="H269" s="183"/>
      <c r="I269" s="184" t="str">
        <f ca="1">IF(ISERROR($V269),"",OFFSET('Smelter Look-up'!$H$4,$V269-4,0))</f>
        <v>Tallinn</v>
      </c>
      <c r="J269" s="184" t="str">
        <f ca="1">IF(ISERROR($V269),"",OFFSET('Smelter Look-up'!$I$4,$V269-4,0))</f>
        <v>Tallinn</v>
      </c>
      <c r="K269" s="224"/>
      <c r="L269" s="224"/>
      <c r="M269" s="224"/>
      <c r="N269" s="224"/>
      <c r="O269" s="224" t="s">
        <v>435</v>
      </c>
      <c r="P269" s="185"/>
      <c r="Q269" s="225"/>
      <c r="R269" s="182" t="str">
        <f ca="1">IF(ISERROR($V269),"",OFFSET('Smelter Look-up'!$C$4,$V269-4,0)&amp;"")</f>
        <v>5D Production OU</v>
      </c>
      <c r="S269" s="181" t="str">
        <f t="shared" ca="1" si="24"/>
        <v>EE</v>
      </c>
      <c r="T269" s="181" t="str">
        <f ca="1">IF(B269="","",IF(ISERROR(MATCH($J269,SorP!$B$1:$B$6279,0)),"",INDIRECT("'SorP'!$A$"&amp;MATCH($S269&amp;$J269,SorP!C:C,0))))</f>
        <v>EE-784</v>
      </c>
      <c r="U269" s="201"/>
      <c r="V269" s="226">
        <f>IF(C269="",NA(),IF(OR(C269="Smelter not listed",C269="Smelter not yet identified"),MATCH($B269&amp;$D269,'Smelter Look-up'!$J:$J,0),MATCH($B269&amp;$C269,'Smelter Look-up'!$J:$J,0)))</f>
        <v>321</v>
      </c>
      <c r="X269" s="227">
        <f t="shared" si="25"/>
        <v>0</v>
      </c>
      <c r="AB269" s="228" t="str">
        <f t="shared" si="26"/>
        <v>Tantalum5D Production OU</v>
      </c>
    </row>
    <row r="270" spans="1:28" s="227" customFormat="1" ht="102">
      <c r="A270" s="181" t="s">
        <v>913</v>
      </c>
      <c r="B270" s="182" t="s">
        <v>139</v>
      </c>
      <c r="C270" s="186" t="s">
        <v>914</v>
      </c>
      <c r="D270" s="230"/>
      <c r="E270" s="182" t="s">
        <v>427</v>
      </c>
      <c r="F270" s="182" t="s">
        <v>913</v>
      </c>
      <c r="G270" s="182" t="s">
        <v>149</v>
      </c>
      <c r="H270" s="183"/>
      <c r="I270" s="184" t="str">
        <f ca="1">IF(ISERROR($V270),"",OFFSET('Smelter Look-up'!$H$4,$V270-4,0))</f>
        <v>Trieu Son</v>
      </c>
      <c r="J270" s="184" t="str">
        <f ca="1">IF(ISERROR($V270),"",OFFSET('Smelter Look-up'!$I$4,$V270-4,0))</f>
        <v>Thanh Hóa</v>
      </c>
      <c r="K270" s="224"/>
      <c r="L270" s="224"/>
      <c r="M270" s="224"/>
      <c r="N270" s="224"/>
      <c r="O270" s="224" t="s">
        <v>435</v>
      </c>
      <c r="P270" s="185"/>
      <c r="Q270" s="225"/>
      <c r="R270" s="182" t="str">
        <f ca="1">IF(ISERROR($V270),"",OFFSET('Smelter Look-up'!$C$4,$V270-4,0)&amp;"")</f>
        <v>Nam Viet Cromit Joint Stock Company</v>
      </c>
      <c r="S270" s="181" t="str">
        <f t="shared" ca="1" si="24"/>
        <v>VN</v>
      </c>
      <c r="T270" s="181" t="str">
        <f ca="1">IF(B270="","",IF(ISERROR(MATCH($J270,SorP!$B$1:$B$6279,0)),"",INDIRECT("'SorP'!$A$"&amp;MATCH($S270&amp;$J270,SorP!C:C,0))))</f>
        <v>VN-21</v>
      </c>
      <c r="U270" s="201"/>
      <c r="V270" s="226">
        <f>IF(C270="",NA(),IF(OR(C270="Smelter not listed",C270="Smelter not yet identified"),MATCH($B270&amp;$D270,'Smelter Look-up'!$J:$J,0),MATCH($B270&amp;$C270,'Smelter Look-up'!$J:$J,0)))</f>
        <v>619</v>
      </c>
      <c r="X270" s="227">
        <f t="shared" si="25"/>
        <v>0</v>
      </c>
      <c r="AB270" s="228" t="str">
        <f t="shared" si="26"/>
        <v>TungstenNam Viet Cromit Joint Stock Company</v>
      </c>
    </row>
    <row r="271" spans="1:28" s="227" customFormat="1" ht="165.75">
      <c r="A271" s="181" t="s">
        <v>915</v>
      </c>
      <c r="B271" s="182" t="s">
        <v>140</v>
      </c>
      <c r="C271" s="186" t="s">
        <v>916</v>
      </c>
      <c r="D271" s="230"/>
      <c r="E271" s="182" t="s">
        <v>160</v>
      </c>
      <c r="F271" s="182" t="s">
        <v>915</v>
      </c>
      <c r="G271" s="182" t="s">
        <v>149</v>
      </c>
      <c r="H271" s="183"/>
      <c r="I271" s="184" t="str">
        <f ca="1">IF(ISERROR($V271),"",OFFSET('Smelter Look-up'!$H$4,$V271-4,0))</f>
        <v/>
      </c>
      <c r="J271" s="184" t="str">
        <f ca="1">IF(ISERROR($V271),"",OFFSET('Smelter Look-up'!$I$4,$V271-4,0))</f>
        <v/>
      </c>
      <c r="K271" s="224"/>
      <c r="L271" s="224"/>
      <c r="M271" s="224"/>
      <c r="N271" s="224"/>
      <c r="O271" s="224" t="s">
        <v>638</v>
      </c>
      <c r="P271" s="185"/>
      <c r="Q271" s="225"/>
      <c r="R271" s="182" t="str">
        <f ca="1">IF(ISERROR($V271),"",OFFSET('Smelter Look-up'!$C$4,$V271-4,0)&amp;"")</f>
        <v/>
      </c>
      <c r="S271" s="181" t="str">
        <f t="shared" ca="1" si="24"/>
        <v>CN</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si="25"/>
        <v>0</v>
      </c>
      <c r="AB271" s="228" t="str">
        <f t="shared" si="26"/>
        <v>GoldSHENZHEN JINJUNWEI RESOURCE COMPREHENSIVE DEVELOPMENT CO., LTD.</v>
      </c>
    </row>
    <row r="272" spans="1:28" s="227" customFormat="1" ht="38.25">
      <c r="A272" s="181" t="s">
        <v>917</v>
      </c>
      <c r="B272" s="182" t="s">
        <v>140</v>
      </c>
      <c r="C272" s="186" t="s">
        <v>145</v>
      </c>
      <c r="D272" s="230" t="s">
        <v>918</v>
      </c>
      <c r="E272" s="182" t="s">
        <v>919</v>
      </c>
      <c r="F272" s="182" t="s">
        <v>917</v>
      </c>
      <c r="G272" s="182" t="s">
        <v>149</v>
      </c>
      <c r="H272" s="183"/>
      <c r="I272" s="184" t="str">
        <f ca="1">IF(ISERROR($V272),"",OFFSET('Smelter Look-up'!$H$4,$V272-4,0))</f>
        <v/>
      </c>
      <c r="J272" s="184" t="str">
        <f ca="1">IF(ISERROR($V272),"",OFFSET('Smelter Look-up'!$I$4,$V272-4,0))</f>
        <v/>
      </c>
      <c r="K272" s="224"/>
      <c r="L272" s="224"/>
      <c r="M272" s="224"/>
      <c r="N272" s="224"/>
      <c r="O272" s="224" t="s">
        <v>638</v>
      </c>
      <c r="P272" s="185"/>
      <c r="Q272" s="225"/>
      <c r="R272" s="182" t="str">
        <f ca="1">IF(ISERROR($V272),"",OFFSET('Smelter Look-up'!$C$4,$V272-4,0)&amp;"")</f>
        <v/>
      </c>
      <c r="S272" s="181" t="str">
        <f t="shared" ca="1" si="24"/>
        <v>TZ</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25"/>
        <v>0</v>
      </c>
      <c r="AB272" s="228" t="str">
        <f t="shared" si="26"/>
        <v>GoldSmelter Not Listed</v>
      </c>
    </row>
    <row r="273" spans="1:28" s="227" customFormat="1" ht="38.25">
      <c r="A273" s="181" t="s">
        <v>920</v>
      </c>
      <c r="B273" s="182" t="s">
        <v>140</v>
      </c>
      <c r="C273" s="186" t="s">
        <v>145</v>
      </c>
      <c r="D273" s="230" t="s">
        <v>921</v>
      </c>
      <c r="E273" s="182" t="s">
        <v>296</v>
      </c>
      <c r="F273" s="182" t="s">
        <v>920</v>
      </c>
      <c r="G273" s="182" t="s">
        <v>149</v>
      </c>
      <c r="H273" s="183"/>
      <c r="I273" s="184" t="str">
        <f ca="1">IF(ISERROR($V273),"",OFFSET('Smelter Look-up'!$H$4,$V273-4,0))</f>
        <v/>
      </c>
      <c r="J273" s="184" t="str">
        <f ca="1">IF(ISERROR($V273),"",OFFSET('Smelter Look-up'!$I$4,$V273-4,0))</f>
        <v/>
      </c>
      <c r="K273" s="224"/>
      <c r="L273" s="224"/>
      <c r="M273" s="224"/>
      <c r="N273" s="224"/>
      <c r="O273" s="224" t="s">
        <v>638</v>
      </c>
      <c r="P273" s="185"/>
      <c r="Q273" s="225"/>
      <c r="R273" s="182" t="str">
        <f ca="1">IF(ISERROR($V273),"",OFFSET('Smelter Look-up'!$C$4,$V273-4,0)&amp;"")</f>
        <v/>
      </c>
      <c r="S273" s="181" t="str">
        <f t="shared" ca="1" si="24"/>
        <v>ZA</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25"/>
        <v>0</v>
      </c>
      <c r="AB273" s="228" t="str">
        <f t="shared" si="26"/>
        <v>GoldSmelter Not Listed</v>
      </c>
    </row>
    <row r="274" spans="1:28" s="227" customFormat="1" ht="38.25">
      <c r="A274" s="181" t="s">
        <v>922</v>
      </c>
      <c r="B274" s="182" t="s">
        <v>140</v>
      </c>
      <c r="C274" s="186" t="s">
        <v>145</v>
      </c>
      <c r="D274" s="230" t="s">
        <v>923</v>
      </c>
      <c r="E274" s="182" t="s">
        <v>296</v>
      </c>
      <c r="F274" s="182" t="s">
        <v>922</v>
      </c>
      <c r="G274" s="182" t="s">
        <v>149</v>
      </c>
      <c r="H274" s="183"/>
      <c r="I274" s="184" t="str">
        <f ca="1">IF(ISERROR($V274),"",OFFSET('Smelter Look-up'!$H$4,$V274-4,0))</f>
        <v/>
      </c>
      <c r="J274" s="184" t="str">
        <f ca="1">IF(ISERROR($V274),"",OFFSET('Smelter Look-up'!$I$4,$V274-4,0))</f>
        <v/>
      </c>
      <c r="K274" s="224"/>
      <c r="L274" s="224"/>
      <c r="M274" s="224"/>
      <c r="N274" s="224"/>
      <c r="O274" s="224" t="s">
        <v>638</v>
      </c>
      <c r="P274" s="185"/>
      <c r="Q274" s="225"/>
      <c r="R274" s="182" t="str">
        <f ca="1">IF(ISERROR($V274),"",OFFSET('Smelter Look-up'!$C$4,$V274-4,0)&amp;"")</f>
        <v/>
      </c>
      <c r="S274" s="181" t="str">
        <f t="shared" ca="1" si="24"/>
        <v>ZA</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25"/>
        <v>0</v>
      </c>
      <c r="AB274" s="228" t="str">
        <f t="shared" si="26"/>
        <v>GoldSmelter Not Listed</v>
      </c>
    </row>
    <row r="275" spans="1:28" s="227" customFormat="1" ht="114.75">
      <c r="A275" s="181" t="s">
        <v>924</v>
      </c>
      <c r="B275" s="182" t="s">
        <v>139</v>
      </c>
      <c r="C275" s="186" t="s">
        <v>925</v>
      </c>
      <c r="D275" s="230"/>
      <c r="E275" s="182" t="s">
        <v>173</v>
      </c>
      <c r="F275" s="182" t="s">
        <v>924</v>
      </c>
      <c r="G275" s="182" t="s">
        <v>149</v>
      </c>
      <c r="H275" s="183"/>
      <c r="I275" s="184" t="str">
        <f ca="1">IF(ISERROR($V275),"",OFFSET('Smelter Look-up'!$H$4,$V275-4,0))</f>
        <v>Toyama City</v>
      </c>
      <c r="J275" s="184" t="str">
        <f ca="1">IF(ISERROR($V275),"",OFFSET('Smelter Look-up'!$I$4,$V275-4,0))</f>
        <v>Toyama</v>
      </c>
      <c r="K275" s="224"/>
      <c r="L275" s="224"/>
      <c r="M275" s="224"/>
      <c r="N275" s="224"/>
      <c r="O275" s="224" t="s">
        <v>926</v>
      </c>
      <c r="P275" s="185"/>
      <c r="Q275" s="225"/>
      <c r="R275" s="182" t="str">
        <f ca="1">IF(ISERROR($V275),"",OFFSET('Smelter Look-up'!$C$4,$V275-4,0)&amp;"")</f>
        <v>A.L.M.T. Corp.</v>
      </c>
      <c r="S275" s="181" t="str">
        <f t="shared" ca="1" si="24"/>
        <v>JP</v>
      </c>
      <c r="T275" s="181" t="str">
        <f ca="1">IF(B275="","",IF(ISERROR(MATCH($J275,SorP!$B$1:$B$6279,0)),"",INDIRECT("'SorP'!$A$"&amp;MATCH($S275&amp;$J275,SorP!C:C,0))))</f>
        <v>JP-16</v>
      </c>
      <c r="U275" s="201"/>
      <c r="V275" s="226">
        <f>IF(C275="",NA(),IF(OR(C275="Smelter not listed",C275="Smelter not yet identified"),MATCH($B275&amp;$D275,'Smelter Look-up'!$J:$J,0),MATCH($B275&amp;$C275,'Smelter Look-up'!$J:$J,0)))</f>
        <v>557</v>
      </c>
      <c r="X275" s="227">
        <f t="shared" si="25"/>
        <v>0</v>
      </c>
      <c r="AB275" s="228" t="str">
        <f t="shared" si="26"/>
        <v>TungstenA.L.M.T. Corp.</v>
      </c>
    </row>
    <row r="276" spans="1:28" s="227" customFormat="1" ht="76.5">
      <c r="A276" s="181" t="s">
        <v>927</v>
      </c>
      <c r="B276" s="182" t="s">
        <v>140</v>
      </c>
      <c r="C276" s="186" t="s">
        <v>928</v>
      </c>
      <c r="D276" s="230"/>
      <c r="E276" s="182" t="s">
        <v>173</v>
      </c>
      <c r="F276" s="182" t="s">
        <v>927</v>
      </c>
      <c r="G276" s="182" t="s">
        <v>149</v>
      </c>
      <c r="H276" s="183"/>
      <c r="I276" s="184" t="str">
        <f ca="1">IF(ISERROR($V276),"",OFFSET('Smelter Look-up'!$H$4,$V276-4,0))</f>
        <v>Fuchu</v>
      </c>
      <c r="J276" s="184" t="str">
        <f ca="1">IF(ISERROR($V276),"",OFFSET('Smelter Look-up'!$I$4,$V276-4,0))</f>
        <v>Tokyo</v>
      </c>
      <c r="K276" s="224"/>
      <c r="L276" s="224"/>
      <c r="M276" s="224"/>
      <c r="N276" s="224"/>
      <c r="O276" s="224" t="s">
        <v>929</v>
      </c>
      <c r="P276" s="185"/>
      <c r="Q276" s="225"/>
      <c r="R276" s="182" t="str">
        <f ca="1">IF(ISERROR($V276),"",OFFSET('Smelter Look-up'!$C$4,$V276-4,0)&amp;"")</f>
        <v>Aida Chemical Industries Co., Ltd.</v>
      </c>
      <c r="S276" s="181" t="str">
        <f t="shared" ca="1" si="24"/>
        <v>JP</v>
      </c>
      <c r="T276" s="181" t="str">
        <f ca="1">IF(B276="","",IF(ISERROR(MATCH($J276,SorP!$B$1:$B$6279,0)),"",INDIRECT("'SorP'!$A$"&amp;MATCH($S276&amp;$J276,SorP!C:C,0))))</f>
        <v>JP-13</v>
      </c>
      <c r="U276" s="201"/>
      <c r="V276" s="226">
        <f>IF(C276="",NA(),IF(OR(C276="Smelter not listed",C276="Smelter not yet identified"),MATCH($B276&amp;$D276,'Smelter Look-up'!$J:$J,0),MATCH($B276&amp;$C276,'Smelter Look-up'!$J:$J,0)))</f>
        <v>13</v>
      </c>
      <c r="X276" s="227">
        <f t="shared" si="25"/>
        <v>0</v>
      </c>
      <c r="AB276" s="228" t="str">
        <f t="shared" si="26"/>
        <v>GoldAida Chemical Industries Co., Ltd.</v>
      </c>
    </row>
    <row r="277" spans="1:28" s="227" customFormat="1" ht="38.25">
      <c r="A277" s="181" t="s">
        <v>930</v>
      </c>
      <c r="B277" s="182" t="s">
        <v>140</v>
      </c>
      <c r="C277" s="186" t="s">
        <v>931</v>
      </c>
      <c r="D277" s="230"/>
      <c r="E277" s="182" t="s">
        <v>156</v>
      </c>
      <c r="F277" s="182" t="s">
        <v>930</v>
      </c>
      <c r="G277" s="182" t="s">
        <v>149</v>
      </c>
      <c r="H277" s="183"/>
      <c r="I277" s="184" t="str">
        <f ca="1">IF(ISERROR($V277),"",OFFSET('Smelter Look-up'!$H$4,$V277-4,0))</f>
        <v>Pforzheim</v>
      </c>
      <c r="J277" s="184" t="str">
        <f ca="1">IF(ISERROR($V277),"",OFFSET('Smelter Look-up'!$I$4,$V277-4,0))</f>
        <v>Baden-Württemberg</v>
      </c>
      <c r="K277" s="224"/>
      <c r="L277" s="224"/>
      <c r="M277" s="224"/>
      <c r="N277" s="224"/>
      <c r="O277" s="224" t="s">
        <v>932</v>
      </c>
      <c r="P277" s="185"/>
      <c r="Q277" s="225"/>
      <c r="R277" s="182" t="str">
        <f ca="1">IF(ISERROR($V277),"",OFFSET('Smelter Look-up'!$C$4,$V277-4,0)&amp;"")</f>
        <v>Agosi AG</v>
      </c>
      <c r="S277" s="181" t="str">
        <f t="shared" ca="1" si="24"/>
        <v>DE</v>
      </c>
      <c r="T277" s="181" t="str">
        <f ca="1">IF(B277="","",IF(ISERROR(MATCH($J277,SorP!$B$1:$B$6279,0)),"",INDIRECT("'SorP'!$A$"&amp;MATCH($S277&amp;$J277,SorP!C:C,0))))</f>
        <v>DE-BW</v>
      </c>
      <c r="U277" s="201"/>
      <c r="V277" s="226">
        <f>IF(C277="",NA(),IF(OR(C277="Smelter not listed",C277="Smelter not yet identified"),MATCH($B277&amp;$D277,'Smelter Look-up'!$J:$J,0),MATCH($B277&amp;$C277,'Smelter Look-up'!$J:$J,0)))</f>
        <v>10</v>
      </c>
      <c r="X277" s="227">
        <f t="shared" si="25"/>
        <v>0</v>
      </c>
      <c r="AB277" s="228" t="str">
        <f t="shared" si="26"/>
        <v>GoldAgosi AG</v>
      </c>
    </row>
    <row r="278" spans="1:28" s="227" customFormat="1" ht="89.25">
      <c r="A278" s="181" t="s">
        <v>933</v>
      </c>
      <c r="B278" s="182" t="s">
        <v>140</v>
      </c>
      <c r="C278" s="186" t="s">
        <v>934</v>
      </c>
      <c r="D278" s="230"/>
      <c r="E278" s="182" t="s">
        <v>156</v>
      </c>
      <c r="F278" s="182" t="s">
        <v>933</v>
      </c>
      <c r="G278" s="182" t="s">
        <v>149</v>
      </c>
      <c r="H278" s="183"/>
      <c r="I278" s="184" t="str">
        <f ca="1">IF(ISERROR($V278),"",OFFSET('Smelter Look-up'!$H$4,$V278-4,0))</f>
        <v>Hamburg</v>
      </c>
      <c r="J278" s="184" t="str">
        <f ca="1">IF(ISERROR($V278),"",OFFSET('Smelter Look-up'!$I$4,$V278-4,0))</f>
        <v>Hamburg</v>
      </c>
      <c r="K278" s="224"/>
      <c r="L278" s="224"/>
      <c r="M278" s="224"/>
      <c r="N278" s="224"/>
      <c r="O278" s="224" t="s">
        <v>935</v>
      </c>
      <c r="P278" s="185"/>
      <c r="Q278" s="225"/>
      <c r="R278" s="182" t="str">
        <f ca="1">IF(ISERROR($V278),"",OFFSET('Smelter Look-up'!$C$4,$V278-4,0)&amp;"")</f>
        <v>Aurubis AG</v>
      </c>
      <c r="S278" s="181" t="str">
        <f t="shared" ca="1" si="24"/>
        <v>DE</v>
      </c>
      <c r="T278" s="181" t="str">
        <f ca="1">IF(B278="","",IF(ISERROR(MATCH($J278,SorP!$B$1:$B$6279,0)),"",INDIRECT("'SorP'!$A$"&amp;MATCH($S278&amp;$J278,SorP!C:C,0))))</f>
        <v>DE-HH</v>
      </c>
      <c r="U278" s="201"/>
      <c r="V278" s="226">
        <f>IF(C278="",NA(),IF(OR(C278="Smelter not listed",C278="Smelter not yet identified"),MATCH($B278&amp;$D278,'Smelter Look-up'!$J:$J,0),MATCH($B278&amp;$C278,'Smelter Look-up'!$J:$J,0)))</f>
        <v>37</v>
      </c>
      <c r="X278" s="227">
        <f t="shared" si="25"/>
        <v>0</v>
      </c>
      <c r="AB278" s="228" t="str">
        <f t="shared" si="26"/>
        <v>GoldAurubis AG</v>
      </c>
    </row>
    <row r="279" spans="1:28" s="227" customFormat="1" ht="102">
      <c r="A279" s="181" t="s">
        <v>936</v>
      </c>
      <c r="B279" s="182" t="s">
        <v>140</v>
      </c>
      <c r="C279" s="186" t="s">
        <v>937</v>
      </c>
      <c r="D279" s="230"/>
      <c r="E279" s="182" t="s">
        <v>346</v>
      </c>
      <c r="F279" s="182" t="s">
        <v>936</v>
      </c>
      <c r="G279" s="182" t="s">
        <v>149</v>
      </c>
      <c r="H279" s="183"/>
      <c r="I279" s="184" t="str">
        <f ca="1">IF(ISERROR($V279),"",OFFSET('Smelter Look-up'!$H$4,$V279-4,0))</f>
        <v>Montréal</v>
      </c>
      <c r="J279" s="184" t="str">
        <f ca="1">IF(ISERROR($V279),"",OFFSET('Smelter Look-up'!$I$4,$V279-4,0))</f>
        <v>Quebec</v>
      </c>
      <c r="K279" s="224"/>
      <c r="L279" s="224"/>
      <c r="M279" s="224"/>
      <c r="N279" s="224"/>
      <c r="O279" s="224" t="s">
        <v>938</v>
      </c>
      <c r="P279" s="185"/>
      <c r="Q279" s="225"/>
      <c r="R279" s="182" t="str">
        <f ca="1">IF(ISERROR($V279),"",OFFSET('Smelter Look-up'!$C$4,$V279-4,0)&amp;"")</f>
        <v>CCR Refinery - Glencore Canada Corporation</v>
      </c>
      <c r="S279" s="181" t="str">
        <f t="shared" ca="1" si="24"/>
        <v>CA</v>
      </c>
      <c r="T279" s="181" t="str">
        <f ca="1">IF(B279="","",IF(ISERROR(MATCH($J279,SorP!$B$1:$B$6279,0)),"",INDIRECT("'SorP'!$A$"&amp;MATCH($S279&amp;$J279,SorP!C:C,0))))</f>
        <v>CA-QC</v>
      </c>
      <c r="U279" s="201"/>
      <c r="V279" s="226">
        <f>IF(C279="",NA(),IF(OR(C279="Smelter not listed",C279="Smelter not yet identified"),MATCH($B279&amp;$D279,'Smelter Look-up'!$J:$J,0),MATCH($B279&amp;$C279,'Smelter Look-up'!$J:$J,0)))</f>
        <v>47</v>
      </c>
      <c r="X279" s="227">
        <f t="shared" si="25"/>
        <v>0</v>
      </c>
      <c r="AB279" s="228" t="str">
        <f t="shared" si="26"/>
        <v>GoldCCR Refinery - Glencore Canada Corporation</v>
      </c>
    </row>
    <row r="280" spans="1:28" s="227" customFormat="1" ht="89.25">
      <c r="A280" s="181" t="s">
        <v>939</v>
      </c>
      <c r="B280" s="182" t="s">
        <v>139</v>
      </c>
      <c r="C280" s="186" t="s">
        <v>940</v>
      </c>
      <c r="D280" s="230"/>
      <c r="E280" s="182" t="s">
        <v>160</v>
      </c>
      <c r="F280" s="182" t="s">
        <v>939</v>
      </c>
      <c r="G280" s="182" t="s">
        <v>149</v>
      </c>
      <c r="H280" s="183"/>
      <c r="I280" s="184" t="str">
        <f ca="1">IF(ISERROR($V280),"",OFFSET('Smelter Look-up'!$H$4,$V280-4,0))</f>
        <v>Chaozhou</v>
      </c>
      <c r="J280" s="184" t="str">
        <f ca="1">IF(ISERROR($V280),"",OFFSET('Smelter Look-up'!$I$4,$V280-4,0))</f>
        <v>Guangdong Sheng</v>
      </c>
      <c r="K280" s="224"/>
      <c r="L280" s="224"/>
      <c r="M280" s="224"/>
      <c r="N280" s="224"/>
      <c r="O280" s="224" t="s">
        <v>397</v>
      </c>
      <c r="P280" s="185"/>
      <c r="Q280" s="225"/>
      <c r="R280" s="182" t="str">
        <f ca="1">IF(ISERROR($V280),"",OFFSET('Smelter Look-up'!$C$4,$V280-4,0)&amp;"")</f>
        <v>Guangdong Xianglu Tungsten Co., Ltd.</v>
      </c>
      <c r="S280" s="181" t="str">
        <f t="shared" ca="1" si="24"/>
        <v>CN</v>
      </c>
      <c r="T280" s="181" t="str">
        <f ca="1">IF(B280="","",IF(ISERROR(MATCH($J280,SorP!$B$1:$B$6279,0)),"",INDIRECT("'SorP'!$A$"&amp;MATCH($S280&amp;$J280,SorP!C:C,0))))</f>
        <v>CN-GD</v>
      </c>
      <c r="U280" s="201"/>
      <c r="V280" s="226">
        <f>IF(C280="",NA(),IF(OR(C280="Smelter not listed",C280="Smelter not yet identified"),MATCH($B280&amp;$D280,'Smelter Look-up'!$J:$J,0),MATCH($B280&amp;$C280,'Smelter Look-up'!$J:$J,0)))</f>
        <v>587</v>
      </c>
      <c r="X280" s="227">
        <f t="shared" si="25"/>
        <v>0</v>
      </c>
      <c r="AB280" s="228" t="str">
        <f t="shared" si="26"/>
        <v>TungstenGuangdong Xianglu Tungsten Co., Ltd.</v>
      </c>
    </row>
    <row r="281" spans="1:28" s="227" customFormat="1" ht="102">
      <c r="A281" s="181" t="s">
        <v>941</v>
      </c>
      <c r="B281" s="182" t="s">
        <v>138</v>
      </c>
      <c r="C281" s="186" t="s">
        <v>942</v>
      </c>
      <c r="D281" s="230"/>
      <c r="E281" s="182" t="s">
        <v>160</v>
      </c>
      <c r="F281" s="182" t="s">
        <v>941</v>
      </c>
      <c r="G281" s="182" t="s">
        <v>149</v>
      </c>
      <c r="H281" s="183"/>
      <c r="I281" s="184" t="str">
        <f ca="1">IF(ISERROR($V281),"",OFFSET('Smelter Look-up'!$H$4,$V281-4,0))</f>
        <v>Chenzhou</v>
      </c>
      <c r="J281" s="184" t="str">
        <f ca="1">IF(ISERROR($V281),"",OFFSET('Smelter Look-up'!$I$4,$V281-4,0))</f>
        <v>Hunan Sheng</v>
      </c>
      <c r="K281" s="224"/>
      <c r="L281" s="224"/>
      <c r="M281" s="224"/>
      <c r="N281" s="224"/>
      <c r="O281" s="224" t="s">
        <v>943</v>
      </c>
      <c r="P281" s="185"/>
      <c r="Q281" s="225"/>
      <c r="R281" s="182" t="str">
        <f ca="1">IF(ISERROR($V281),"",OFFSET('Smelter Look-up'!$C$4,$V281-4,0)&amp;"")</f>
        <v>Chenzhou Yunxiang Mining and Metallurgy Co., Ltd.</v>
      </c>
      <c r="S281" s="181" t="str">
        <f t="shared" ca="1" si="24"/>
        <v>CN</v>
      </c>
      <c r="T281" s="181" t="str">
        <f ca="1">IF(B281="","",IF(ISERROR(MATCH($J281,SorP!$B$1:$B$6279,0)),"",INDIRECT("'SorP'!$A$"&amp;MATCH($S281&amp;$J281,SorP!C:C,0))))</f>
        <v>CN-HN</v>
      </c>
      <c r="U281" s="201"/>
      <c r="V281" s="226">
        <f>IF(C281="",NA(),IF(OR(C281="Smelter not listed",C281="Smelter not yet identified"),MATCH($B281&amp;$D281,'Smelter Look-up'!$J:$J,0),MATCH($B281&amp;$C281,'Smelter Look-up'!$J:$J,0)))</f>
        <v>400</v>
      </c>
      <c r="X281" s="227">
        <f t="shared" si="25"/>
        <v>0</v>
      </c>
      <c r="AB281" s="228" t="str">
        <f t="shared" si="26"/>
        <v>TinChenzhou Yunxiang Mining and Metallurgy Co., Ltd.</v>
      </c>
    </row>
    <row r="282" spans="1:28" s="227" customFormat="1" ht="63.75">
      <c r="A282" s="181" t="s">
        <v>944</v>
      </c>
      <c r="B282" s="182" t="s">
        <v>138</v>
      </c>
      <c r="C282" s="186" t="s">
        <v>945</v>
      </c>
      <c r="D282" s="230"/>
      <c r="E282" s="182" t="s">
        <v>166</v>
      </c>
      <c r="F282" s="182" t="s">
        <v>944</v>
      </c>
      <c r="G282" s="182" t="s">
        <v>149</v>
      </c>
      <c r="H282" s="183"/>
      <c r="I282" s="184" t="str">
        <f ca="1">IF(ISERROR($V282),"",OFFSET('Smelter Look-up'!$H$4,$V282-4,0))</f>
        <v>Pemali</v>
      </c>
      <c r="J282" s="184" t="str">
        <f ca="1">IF(ISERROR($V282),"",OFFSET('Smelter Look-up'!$I$4,$V282-4,0))</f>
        <v>Kepulauan Bangka Belitung</v>
      </c>
      <c r="K282" s="224"/>
      <c r="L282" s="224"/>
      <c r="M282" s="224"/>
      <c r="N282" s="224"/>
      <c r="O282" s="224" t="s">
        <v>946</v>
      </c>
      <c r="P282" s="185"/>
      <c r="Q282" s="225"/>
      <c r="R282" s="182" t="str">
        <f ca="1">IF(ISERROR($V282),"",OFFSET('Smelter Look-up'!$C$4,$V282-4,0)&amp;"")</f>
        <v>PT Aries Kencana Sejahtera</v>
      </c>
      <c r="S282" s="181" t="str">
        <f t="shared" ca="1" si="24"/>
        <v>ID</v>
      </c>
      <c r="T282" s="181" t="str">
        <f ca="1">IF(B282="","",IF(ISERROR(MATCH($J282,SorP!$B$1:$B$6279,0)),"",INDIRECT("'SorP'!$A$"&amp;MATCH($S282&amp;$J282,SorP!C:C,0))))</f>
        <v>ID-BB</v>
      </c>
      <c r="U282" s="201"/>
      <c r="V282" s="226">
        <f>IF(C282="",NA(),IF(OR(C282="Smelter not listed",C282="Smelter not yet identified"),MATCH($B282&amp;$D282,'Smelter Look-up'!$J:$J,0),MATCH($B282&amp;$C282,'Smelter Look-up'!$J:$J,0)))</f>
        <v>486</v>
      </c>
      <c r="X282" s="227">
        <f t="shared" si="25"/>
        <v>0</v>
      </c>
      <c r="AB282" s="228" t="str">
        <f t="shared" si="26"/>
        <v>TinPT Aries Kencana Sejahtera</v>
      </c>
    </row>
    <row r="283" spans="1:28" s="227" customFormat="1" ht="191.25">
      <c r="A283" s="181" t="s">
        <v>947</v>
      </c>
      <c r="B283" s="182" t="s">
        <v>140</v>
      </c>
      <c r="C283" s="186" t="s">
        <v>172</v>
      </c>
      <c r="D283" s="230"/>
      <c r="E283" s="182" t="s">
        <v>173</v>
      </c>
      <c r="F283" s="182" t="s">
        <v>947</v>
      </c>
      <c r="G283" s="182" t="s">
        <v>149</v>
      </c>
      <c r="H283" s="183"/>
      <c r="I283" s="184" t="str">
        <f ca="1">IF(ISERROR($V283),"",OFFSET('Smelter Look-up'!$H$4,$V283-4,0))</f>
        <v>Kosaka</v>
      </c>
      <c r="J283" s="184" t="str">
        <f ca="1">IF(ISERROR($V283),"",OFFSET('Smelter Look-up'!$I$4,$V283-4,0))</f>
        <v>Akita</v>
      </c>
      <c r="K283" s="224"/>
      <c r="L283" s="224"/>
      <c r="M283" s="224"/>
      <c r="N283" s="224"/>
      <c r="O283" s="224" t="s">
        <v>948</v>
      </c>
      <c r="P283" s="185"/>
      <c r="Q283" s="225"/>
      <c r="R283" s="182" t="str">
        <f ca="1">IF(ISERROR($V283),"",OFFSET('Smelter Look-up'!$C$4,$V283-4,0)&amp;"")</f>
        <v>Dowa</v>
      </c>
      <c r="S283" s="181" t="str">
        <f t="shared" ca="1" si="24"/>
        <v>JP</v>
      </c>
      <c r="T283" s="181" t="str">
        <f ca="1">IF(B283="","",IF(ISERROR(MATCH($J283,SorP!$B$1:$B$6279,0)),"",INDIRECT("'SorP'!$A$"&amp;MATCH($S283&amp;$J283,SorP!C:C,0))))</f>
        <v>JP-05</v>
      </c>
      <c r="U283" s="201"/>
      <c r="V283" s="226">
        <f>IF(C283="",NA(),IF(OR(C283="Smelter not listed",C283="Smelter not yet identified"),MATCH($B283&amp;$D283,'Smelter Look-up'!$J:$J,0),MATCH($B283&amp;$C283,'Smelter Look-up'!$J:$J,0)))</f>
        <v>67</v>
      </c>
      <c r="X283" s="227">
        <f t="shared" si="25"/>
        <v>0</v>
      </c>
      <c r="AB283" s="228" t="str">
        <f t="shared" si="26"/>
        <v>GoldDowa</v>
      </c>
    </row>
    <row r="284" spans="1:28" s="227" customFormat="1" ht="63.75">
      <c r="A284" s="181" t="s">
        <v>949</v>
      </c>
      <c r="B284" s="182" t="s">
        <v>138</v>
      </c>
      <c r="C284" s="186" t="s">
        <v>950</v>
      </c>
      <c r="D284" s="230"/>
      <c r="E284" s="182" t="s">
        <v>431</v>
      </c>
      <c r="F284" s="182" t="s">
        <v>949</v>
      </c>
      <c r="G284" s="182" t="s">
        <v>149</v>
      </c>
      <c r="H284" s="183"/>
      <c r="I284" s="184" t="str">
        <f ca="1">IF(ISERROR($V284),"",OFFSET('Smelter Look-up'!$H$4,$V284-4,0))</f>
        <v>Oruro</v>
      </c>
      <c r="J284" s="184" t="str">
        <f ca="1">IF(ISERROR($V284),"",OFFSET('Smelter Look-up'!$I$4,$V284-4,0))</f>
        <v>Oruro</v>
      </c>
      <c r="K284" s="224"/>
      <c r="L284" s="224"/>
      <c r="M284" s="224"/>
      <c r="N284" s="224"/>
      <c r="O284" s="224" t="s">
        <v>432</v>
      </c>
      <c r="P284" s="185"/>
      <c r="Q284" s="225"/>
      <c r="R284" s="182" t="str">
        <f ca="1">IF(ISERROR($V284),"",OFFSET('Smelter Look-up'!$C$4,$V284-4,0)&amp;"")</f>
        <v>EM Vinto</v>
      </c>
      <c r="S284" s="181" t="str">
        <f t="shared" ca="1" si="24"/>
        <v>BO</v>
      </c>
      <c r="T284" s="181" t="str">
        <f ca="1">IF(B284="","",IF(ISERROR(MATCH($J284,SorP!$B$1:$B$6279,0)),"",INDIRECT("'SorP'!$A$"&amp;MATCH($S284&amp;$J284,SorP!C:C,0))))</f>
        <v>BO-O</v>
      </c>
      <c r="U284" s="201"/>
      <c r="V284" s="226">
        <f>IF(C284="",NA(),IF(OR(C284="Smelter not listed",C284="Smelter not yet identified"),MATCH($B284&amp;$D284,'Smelter Look-up'!$J:$J,0),MATCH($B284&amp;$C284,'Smelter Look-up'!$J:$J,0)))</f>
        <v>421</v>
      </c>
      <c r="X284" s="227">
        <f t="shared" si="25"/>
        <v>0</v>
      </c>
      <c r="AB284" s="228" t="str">
        <f t="shared" si="26"/>
        <v>TinEM Vinto</v>
      </c>
    </row>
    <row r="285" spans="1:28" s="227" customFormat="1" ht="76.5">
      <c r="A285" s="181" t="s">
        <v>951</v>
      </c>
      <c r="B285" s="182" t="s">
        <v>138</v>
      </c>
      <c r="C285" s="186" t="s">
        <v>952</v>
      </c>
      <c r="D285" s="230"/>
      <c r="E285" s="182" t="s">
        <v>953</v>
      </c>
      <c r="F285" s="182" t="s">
        <v>951</v>
      </c>
      <c r="G285" s="182" t="s">
        <v>149</v>
      </c>
      <c r="H285" s="183"/>
      <c r="I285" s="184" t="str">
        <f ca="1">IF(ISERROR($V285),"",OFFSET('Smelter Look-up'!$H$4,$V285-4,0))</f>
        <v>Chmielów</v>
      </c>
      <c r="J285" s="184" t="str">
        <f ca="1">IF(ISERROR($V285),"",OFFSET('Smelter Look-up'!$I$4,$V285-4,0))</f>
        <v>Podkarpackie</v>
      </c>
      <c r="K285" s="224"/>
      <c r="L285" s="224"/>
      <c r="M285" s="224"/>
      <c r="N285" s="224"/>
      <c r="O285" s="224" t="s">
        <v>954</v>
      </c>
      <c r="P285" s="185"/>
      <c r="Q285" s="225"/>
      <c r="R285" s="182" t="str">
        <f ca="1">IF(ISERROR($V285),"",OFFSET('Smelter Look-up'!$C$4,$V285-4,0)&amp;"")</f>
        <v>Fenix Metals</v>
      </c>
      <c r="S285" s="181" t="str">
        <f t="shared" ca="1" si="24"/>
        <v>PL</v>
      </c>
      <c r="T285" s="181" t="str">
        <f ca="1">IF(B285="","",IF(ISERROR(MATCH($J285,SorP!$B$1:$B$6279,0)),"",INDIRECT("'SorP'!$A$"&amp;MATCH($S285&amp;$J285,SorP!C:C,0))))</f>
        <v>PL-18</v>
      </c>
      <c r="U285" s="201"/>
      <c r="V285" s="226">
        <f>IF(C285="",NA(),IF(OR(C285="Smelter not listed",C285="Smelter not yet identified"),MATCH($B285&amp;$D285,'Smelter Look-up'!$J:$J,0),MATCH($B285&amp;$C285,'Smelter Look-up'!$J:$J,0)))</f>
        <v>430</v>
      </c>
      <c r="X285" s="227">
        <f t="shared" si="25"/>
        <v>0</v>
      </c>
      <c r="AB285" s="228" t="str">
        <f t="shared" si="26"/>
        <v>TinFenix Metals</v>
      </c>
    </row>
    <row r="286" spans="1:28" s="227" customFormat="1" ht="89.25">
      <c r="A286" s="181" t="s">
        <v>955</v>
      </c>
      <c r="B286" s="182" t="s">
        <v>137</v>
      </c>
      <c r="C286" s="186" t="s">
        <v>956</v>
      </c>
      <c r="D286" s="230"/>
      <c r="E286" s="182" t="s">
        <v>160</v>
      </c>
      <c r="F286" s="182" t="s">
        <v>955</v>
      </c>
      <c r="G286" s="182" t="s">
        <v>149</v>
      </c>
      <c r="H286" s="183"/>
      <c r="I286" s="184" t="str">
        <f ca="1">IF(ISERROR($V286),"",OFFSET('Smelter Look-up'!$H$4,$V286-4,0))</f>
        <v>Yingde</v>
      </c>
      <c r="J286" s="184" t="str">
        <f ca="1">IF(ISERROR($V286),"",OFFSET('Smelter Look-up'!$I$4,$V286-4,0))</f>
        <v>Guangdong Sheng</v>
      </c>
      <c r="K286" s="224"/>
      <c r="L286" s="224"/>
      <c r="M286" s="224"/>
      <c r="N286" s="224"/>
      <c r="O286" s="224" t="s">
        <v>957</v>
      </c>
      <c r="P286" s="185"/>
      <c r="Q286" s="225"/>
      <c r="R286" s="182" t="str">
        <f ca="1">IF(ISERROR($V286),"",OFFSET('Smelter Look-up'!$C$4,$V286-4,0)&amp;"")</f>
        <v>XIMEI RESOURCES (GUANGDONG) LIMITED</v>
      </c>
      <c r="S286" s="181" t="str">
        <f t="shared" ca="1" si="24"/>
        <v>CN</v>
      </c>
      <c r="T286" s="181" t="str">
        <f ca="1">IF(B286="","",IF(ISERROR(MATCH($J286,SorP!$B$1:$B$6279,0)),"",INDIRECT("'SorP'!$A$"&amp;MATCH($S286&amp;$J286,SorP!C:C,0))))</f>
        <v>CN-GD</v>
      </c>
      <c r="U286" s="201"/>
      <c r="V286" s="226">
        <f>IF(C286="",NA(),IF(OR(C286="Smelter not listed",C286="Smelter not yet identified"),MATCH($B286&amp;$D286,'Smelter Look-up'!$J:$J,0),MATCH($B286&amp;$C286,'Smelter Look-up'!$J:$J,0)))</f>
        <v>380</v>
      </c>
      <c r="X286" s="227">
        <f t="shared" si="25"/>
        <v>0</v>
      </c>
      <c r="AB286" s="228" t="str">
        <f t="shared" si="26"/>
        <v>TantalumXIMEI RESOURCES (GUANGDONG) LIMITED</v>
      </c>
    </row>
    <row r="287" spans="1:28" s="227" customFormat="1" ht="89.25">
      <c r="A287" s="181" t="s">
        <v>958</v>
      </c>
      <c r="B287" s="182" t="s">
        <v>140</v>
      </c>
      <c r="C287" s="186" t="s">
        <v>959</v>
      </c>
      <c r="D287" s="230"/>
      <c r="E287" s="182" t="s">
        <v>160</v>
      </c>
      <c r="F287" s="182" t="s">
        <v>958</v>
      </c>
      <c r="G287" s="182" t="s">
        <v>149</v>
      </c>
      <c r="H287" s="183"/>
      <c r="I287" s="184" t="str">
        <f ca="1">IF(ISERROR($V287),"",OFFSET('Smelter Look-up'!$H$4,$V287-4,0))</f>
        <v>Fuyang</v>
      </c>
      <c r="J287" s="184" t="str">
        <f ca="1">IF(ISERROR($V287),"",OFFSET('Smelter Look-up'!$I$4,$V287-4,0))</f>
        <v>Zhejiang Sheng</v>
      </c>
      <c r="K287" s="224"/>
      <c r="L287" s="224"/>
      <c r="M287" s="224"/>
      <c r="N287" s="224"/>
      <c r="O287" s="224" t="s">
        <v>960</v>
      </c>
      <c r="P287" s="185"/>
      <c r="Q287" s="225"/>
      <c r="R287" s="182" t="str">
        <f ca="1">IF(ISERROR($V287),"",OFFSET('Smelter Look-up'!$C$4,$V287-4,0)&amp;"")</f>
        <v>Hangzhou Fuchunjiang Smelting Co., Ltd.</v>
      </c>
      <c r="S287" s="181" t="str">
        <f t="shared" ca="1" si="24"/>
        <v>CN</v>
      </c>
      <c r="T287" s="181" t="str">
        <f ca="1">IF(B287="","",IF(ISERROR(MATCH($J287,SorP!$B$1:$B$6279,0)),"",INDIRECT("'SorP'!$A$"&amp;MATCH($S287&amp;$J287,SorP!C:C,0))))</f>
        <v>CN-ZJ</v>
      </c>
      <c r="U287" s="201"/>
      <c r="V287" s="226">
        <f>IF(C287="",NA(),IF(OR(C287="Smelter not listed",C287="Smelter not yet identified"),MATCH($B287&amp;$D287,'Smelter Look-up'!$J:$J,0),MATCH($B287&amp;$C287,'Smelter Look-up'!$J:$J,0)))</f>
        <v>99</v>
      </c>
      <c r="X287" s="227">
        <f t="shared" si="25"/>
        <v>0</v>
      </c>
      <c r="AB287" s="228" t="str">
        <f t="shared" si="26"/>
        <v>GoldHangzhou Fuchunjiang Smelting Co., Ltd.</v>
      </c>
    </row>
    <row r="288" spans="1:28" s="227" customFormat="1" ht="102">
      <c r="A288" s="181" t="s">
        <v>961</v>
      </c>
      <c r="B288" s="182" t="s">
        <v>140</v>
      </c>
      <c r="C288" s="186" t="s">
        <v>962</v>
      </c>
      <c r="D288" s="230"/>
      <c r="E288" s="182" t="s">
        <v>160</v>
      </c>
      <c r="F288" s="182" t="s">
        <v>961</v>
      </c>
      <c r="G288" s="182" t="s">
        <v>149</v>
      </c>
      <c r="H288" s="183"/>
      <c r="I288" s="184" t="str">
        <f ca="1">IF(ISERROR($V288),"",OFFSET('Smelter Look-up'!$H$4,$V288-4,0))</f>
        <v>Fanling</v>
      </c>
      <c r="J288" s="184" t="str">
        <f ca="1">IF(ISERROR($V288),"",OFFSET('Smelter Look-up'!$I$4,$V288-4,0))</f>
        <v>Hong Kong SAR (see also separate country code entry under HK)</v>
      </c>
      <c r="K288" s="224"/>
      <c r="L288" s="224"/>
      <c r="M288" s="224"/>
      <c r="N288" s="224"/>
      <c r="O288" s="224" t="s">
        <v>963</v>
      </c>
      <c r="P288" s="185"/>
      <c r="Q288" s="225"/>
      <c r="R288" s="182" t="str">
        <f ca="1">IF(ISERROR($V288),"",OFFSET('Smelter Look-up'!$C$4,$V288-4,0)&amp;"")</f>
        <v>Heraeus Metals Hong Kong Ltd.</v>
      </c>
      <c r="S288" s="181" t="str">
        <f t="shared" ca="1" si="24"/>
        <v>CN</v>
      </c>
      <c r="T288" s="181" t="str">
        <f ca="1">IF(B288="","",IF(ISERROR(MATCH($J288,SorP!$B$1:$B$6279,0)),"",INDIRECT("'SorP'!$A$"&amp;MATCH($S288&amp;$J288,SorP!C:C,0))))</f>
        <v>CN-HK</v>
      </c>
      <c r="U288" s="201"/>
      <c r="V288" s="226">
        <f>IF(C288="",NA(),IF(OR(C288="Smelter not listed",C288="Smelter not yet identified"),MATCH($B288&amp;$D288,'Smelter Look-up'!$J:$J,0),MATCH($B288&amp;$C288,'Smelter Look-up'!$J:$J,0)))</f>
        <v>107</v>
      </c>
      <c r="X288" s="227">
        <f t="shared" si="25"/>
        <v>0</v>
      </c>
      <c r="AB288" s="228" t="str">
        <f t="shared" si="26"/>
        <v>GoldHeraeus Metals Hong Kong Ltd.</v>
      </c>
    </row>
    <row r="289" spans="1:28" s="227" customFormat="1" ht="102">
      <c r="A289" s="181" t="s">
        <v>964</v>
      </c>
      <c r="B289" s="182" t="s">
        <v>140</v>
      </c>
      <c r="C289" s="186" t="s">
        <v>965</v>
      </c>
      <c r="D289" s="230"/>
      <c r="E289" s="182" t="s">
        <v>156</v>
      </c>
      <c r="F289" s="182" t="s">
        <v>964</v>
      </c>
      <c r="G289" s="182" t="s">
        <v>149</v>
      </c>
      <c r="H289" s="183"/>
      <c r="I289" s="184" t="str">
        <f ca="1">IF(ISERROR($V289),"",OFFSET('Smelter Look-up'!$H$4,$V289-4,0))</f>
        <v>Hanau</v>
      </c>
      <c r="J289" s="184" t="str">
        <f ca="1">IF(ISERROR($V289),"",OFFSET('Smelter Look-up'!$I$4,$V289-4,0))</f>
        <v>Hessen</v>
      </c>
      <c r="K289" s="224"/>
      <c r="L289" s="224"/>
      <c r="M289" s="224"/>
      <c r="N289" s="224"/>
      <c r="O289" s="224" t="s">
        <v>966</v>
      </c>
      <c r="P289" s="185"/>
      <c r="Q289" s="225"/>
      <c r="R289" s="182" t="str">
        <f ca="1">IF(ISERROR($V289),"",OFFSET('Smelter Look-up'!$C$4,$V289-4,0)&amp;"")</f>
        <v>Heraeus Germany GmbH Co. KG</v>
      </c>
      <c r="S289" s="181" t="str">
        <f t="shared" ca="1" si="24"/>
        <v>DE</v>
      </c>
      <c r="T289" s="181" t="str">
        <f ca="1">IF(B289="","",IF(ISERROR(MATCH($J289,SorP!$B$1:$B$6279,0)),"",INDIRECT("'SorP'!$A$"&amp;MATCH($S289&amp;$J289,SorP!C:C,0))))</f>
        <v>DE-HE</v>
      </c>
      <c r="U289" s="201"/>
      <c r="V289" s="226">
        <f>IF(C289="",NA(),IF(OR(C289="Smelter not listed",C289="Smelter not yet identified"),MATCH($B289&amp;$D289,'Smelter Look-up'!$J:$J,0),MATCH($B289&amp;$C289,'Smelter Look-up'!$J:$J,0)))</f>
        <v>105</v>
      </c>
      <c r="X289" s="227">
        <f t="shared" si="25"/>
        <v>0</v>
      </c>
      <c r="AB289" s="228" t="str">
        <f t="shared" si="26"/>
        <v>GoldHeraeus Germany GmbH Co. KG</v>
      </c>
    </row>
    <row r="290" spans="1:28" s="227" customFormat="1" ht="89.25">
      <c r="A290" s="181" t="s">
        <v>967</v>
      </c>
      <c r="B290" s="182" t="s">
        <v>139</v>
      </c>
      <c r="C290" s="186" t="s">
        <v>968</v>
      </c>
      <c r="D290" s="230"/>
      <c r="E290" s="182" t="s">
        <v>173</v>
      </c>
      <c r="F290" s="182" t="s">
        <v>967</v>
      </c>
      <c r="G290" s="182" t="s">
        <v>149</v>
      </c>
      <c r="H290" s="183"/>
      <c r="I290" s="184" t="str">
        <f ca="1">IF(ISERROR($V290),"",OFFSET('Smelter Look-up'!$H$4,$V290-4,0))</f>
        <v>Akita City</v>
      </c>
      <c r="J290" s="184" t="str">
        <f ca="1">IF(ISERROR($V290),"",OFFSET('Smelter Look-up'!$I$4,$V290-4,0))</f>
        <v>Akita</v>
      </c>
      <c r="K290" s="224"/>
      <c r="L290" s="224"/>
      <c r="M290" s="224"/>
      <c r="N290" s="224"/>
      <c r="O290" s="224" t="s">
        <v>153</v>
      </c>
      <c r="P290" s="185"/>
      <c r="Q290" s="225"/>
      <c r="R290" s="182" t="str">
        <f ca="1">IF(ISERROR($V290),"",OFFSET('Smelter Look-up'!$C$4,$V290-4,0)&amp;"")</f>
        <v>Japan New Metals Co., Ltd.</v>
      </c>
      <c r="S290" s="181" t="str">
        <f t="shared" ca="1" si="24"/>
        <v>JP</v>
      </c>
      <c r="T290" s="181" t="str">
        <f ca="1">IF(B290="","",IF(ISERROR(MATCH($J290,SorP!$B$1:$B$6279,0)),"",INDIRECT("'SorP'!$A$"&amp;MATCH($S290&amp;$J290,SorP!C:C,0))))</f>
        <v>JP-05</v>
      </c>
      <c r="U290" s="201"/>
      <c r="V290" s="226">
        <f>IF(C290="",NA(),IF(OR(C290="Smelter not listed",C290="Smelter not yet identified"),MATCH($B290&amp;$D290,'Smelter Look-up'!$J:$J,0),MATCH($B290&amp;$C290,'Smelter Look-up'!$J:$J,0)))</f>
        <v>600</v>
      </c>
      <c r="X290" s="227">
        <f t="shared" si="25"/>
        <v>0</v>
      </c>
      <c r="AB290" s="228" t="str">
        <f t="shared" si="26"/>
        <v>TungstenJapan New Metals Co., Ltd.</v>
      </c>
    </row>
    <row r="291" spans="1:28" s="227" customFormat="1" ht="89.25">
      <c r="A291" s="181" t="s">
        <v>969</v>
      </c>
      <c r="B291" s="182" t="s">
        <v>140</v>
      </c>
      <c r="C291" s="186" t="s">
        <v>970</v>
      </c>
      <c r="D291" s="230"/>
      <c r="E291" s="182" t="s">
        <v>160</v>
      </c>
      <c r="F291" s="182" t="s">
        <v>969</v>
      </c>
      <c r="G291" s="182" t="s">
        <v>149</v>
      </c>
      <c r="H291" s="183"/>
      <c r="I291" s="184" t="str">
        <f ca="1">IF(ISERROR($V291),"",OFFSET('Smelter Look-up'!$H$4,$V291-4,0))</f>
        <v>Guixi City</v>
      </c>
      <c r="J291" s="184" t="str">
        <f ca="1">IF(ISERROR($V291),"",OFFSET('Smelter Look-up'!$I$4,$V291-4,0))</f>
        <v>Jiangxi Sheng</v>
      </c>
      <c r="K291" s="224"/>
      <c r="L291" s="224"/>
      <c r="M291" s="224"/>
      <c r="N291" s="224"/>
      <c r="O291" s="224" t="s">
        <v>971</v>
      </c>
      <c r="P291" s="185"/>
      <c r="Q291" s="225"/>
      <c r="R291" s="182" t="str">
        <f ca="1">IF(ISERROR($V291),"",OFFSET('Smelter Look-up'!$C$4,$V291-4,0)&amp;"")</f>
        <v>Jiangxi Copper Co., Ltd.</v>
      </c>
      <c r="S291" s="181" t="str">
        <f t="shared" ca="1" si="24"/>
        <v>CN</v>
      </c>
      <c r="T291" s="181" t="str">
        <f ca="1">IF(B291="","",IF(ISERROR(MATCH($J291,SorP!$B$1:$B$6279,0)),"",INDIRECT("'SorP'!$A$"&amp;MATCH($S291&amp;$J291,SorP!C:C,0))))</f>
        <v>CN-JX</v>
      </c>
      <c r="U291" s="201"/>
      <c r="V291" s="226">
        <f>IF(C291="",NA(),IF(OR(C291="Smelter not listed",C291="Smelter not yet identified"),MATCH($B291&amp;$D291,'Smelter Look-up'!$J:$J,0),MATCH($B291&amp;$C291,'Smelter Look-up'!$J:$J,0)))</f>
        <v>124</v>
      </c>
      <c r="X291" s="227">
        <f t="shared" si="25"/>
        <v>0</v>
      </c>
      <c r="AB291" s="228" t="str">
        <f t="shared" si="26"/>
        <v>GoldJiangxi Copper Co., Ltd.</v>
      </c>
    </row>
    <row r="292" spans="1:28" s="227" customFormat="1" ht="102">
      <c r="A292" s="181" t="s">
        <v>972</v>
      </c>
      <c r="B292" s="182" t="s">
        <v>140</v>
      </c>
      <c r="C292" s="186" t="s">
        <v>973</v>
      </c>
      <c r="D292" s="230"/>
      <c r="E292" s="182" t="s">
        <v>173</v>
      </c>
      <c r="F292" s="182" t="s">
        <v>972</v>
      </c>
      <c r="G292" s="182" t="s">
        <v>149</v>
      </c>
      <c r="H292" s="183"/>
      <c r="I292" s="184" t="str">
        <f ca="1">IF(ISERROR($V292),"",OFFSET('Smelter Look-up'!$H$4,$V292-4,0))</f>
        <v>Ōita</v>
      </c>
      <c r="J292" s="184" t="str">
        <f ca="1">IF(ISERROR($V292),"",OFFSET('Smelter Look-up'!$I$4,$V292-4,0))</f>
        <v>Ôita</v>
      </c>
      <c r="K292" s="224"/>
      <c r="L292" s="224"/>
      <c r="M292" s="224"/>
      <c r="N292" s="224"/>
      <c r="O292" s="224" t="s">
        <v>974</v>
      </c>
      <c r="P292" s="185"/>
      <c r="Q292" s="225"/>
      <c r="R292" s="182" t="str">
        <f ca="1">IF(ISERROR($V292),"",OFFSET('Smelter Look-up'!$C$4,$V292-4,0)&amp;"")</f>
        <v>JX Nippon Mining &amp; Metals Co., Ltd.</v>
      </c>
      <c r="S292" s="181" t="str">
        <f t="shared" ca="1" si="24"/>
        <v>JP</v>
      </c>
      <c r="T292" s="181" t="str">
        <f ca="1">IF(B292="","",IF(ISERROR(MATCH($J292,SorP!$B$1:$B$6279,0)),"",INDIRECT("'SorP'!$A$"&amp;MATCH($S292&amp;$J292,SorP!C:C,0))))</f>
        <v>JP-44</v>
      </c>
      <c r="U292" s="201"/>
      <c r="V292" s="226">
        <f>IF(C292="",NA(),IF(OR(C292="Smelter not listed",C292="Smelter not yet identified"),MATCH($B292&amp;$D292,'Smelter Look-up'!$J:$J,0),MATCH($B292&amp;$C292,'Smelter Look-up'!$J:$J,0)))</f>
        <v>132</v>
      </c>
      <c r="X292" s="227">
        <f t="shared" si="25"/>
        <v>0</v>
      </c>
      <c r="AB292" s="228" t="str">
        <f t="shared" si="26"/>
        <v>GoldJX Nippon Mining &amp; Metals Co., Ltd.</v>
      </c>
    </row>
    <row r="293" spans="1:28" s="227" customFormat="1" ht="102">
      <c r="A293" s="181" t="s">
        <v>975</v>
      </c>
      <c r="B293" s="182" t="s">
        <v>138</v>
      </c>
      <c r="C293" s="186" t="s">
        <v>976</v>
      </c>
      <c r="D293" s="230"/>
      <c r="E293" s="182" t="s">
        <v>160</v>
      </c>
      <c r="F293" s="182" t="s">
        <v>975</v>
      </c>
      <c r="G293" s="182" t="s">
        <v>149</v>
      </c>
      <c r="H293" s="183"/>
      <c r="I293" s="184" t="str">
        <f ca="1">IF(ISERROR($V293),"",OFFSET('Smelter Look-up'!$H$4,$V293-4,0))</f>
        <v>Gejiu</v>
      </c>
      <c r="J293" s="184" t="str">
        <f ca="1">IF(ISERROR($V293),"",OFFSET('Smelter Look-up'!$I$4,$V293-4,0))</f>
        <v>Yunnan Sheng</v>
      </c>
      <c r="K293" s="224"/>
      <c r="L293" s="224"/>
      <c r="M293" s="224"/>
      <c r="N293" s="224"/>
      <c r="O293" s="224" t="s">
        <v>977</v>
      </c>
      <c r="P293" s="185"/>
      <c r="Q293" s="225"/>
      <c r="R293" s="182" t="str">
        <f ca="1">IF(ISERROR($V293),"",OFFSET('Smelter Look-up'!$C$4,$V293-4,0)&amp;"")</f>
        <v>Gejiu Kai Meng Industry and Trade LLC</v>
      </c>
      <c r="S293" s="181" t="str">
        <f t="shared" ca="1" si="24"/>
        <v>CN</v>
      </c>
      <c r="T293" s="181" t="str">
        <f ca="1">IF(B293="","",IF(ISERROR(MATCH($J293,SorP!$B$1:$B$6279,0)),"",INDIRECT("'SorP'!$A$"&amp;MATCH($S293&amp;$J293,SorP!C:C,0))))</f>
        <v>CN-YN</v>
      </c>
      <c r="U293" s="201"/>
      <c r="V293" s="226">
        <f>IF(C293="",NA(),IF(OR(C293="Smelter not listed",C293="Smelter not yet identified"),MATCH($B293&amp;$D293,'Smelter Look-up'!$J:$J,0),MATCH($B293&amp;$C293,'Smelter Look-up'!$J:$J,0)))</f>
        <v>435</v>
      </c>
      <c r="X293" s="227">
        <f t="shared" si="25"/>
        <v>0</v>
      </c>
      <c r="AB293" s="228" t="str">
        <f t="shared" si="26"/>
        <v>TinGejiu Kai Meng Industry and Trade LLC</v>
      </c>
    </row>
    <row r="294" spans="1:28" s="227" customFormat="1" ht="178.5">
      <c r="A294" s="181" t="s">
        <v>978</v>
      </c>
      <c r="B294" s="182" t="s">
        <v>140</v>
      </c>
      <c r="C294" s="186" t="s">
        <v>979</v>
      </c>
      <c r="D294" s="230"/>
      <c r="E294" s="182" t="s">
        <v>173</v>
      </c>
      <c r="F294" s="182" t="s">
        <v>978</v>
      </c>
      <c r="G294" s="182" t="s">
        <v>149</v>
      </c>
      <c r="H294" s="183"/>
      <c r="I294" s="184" t="str">
        <f ca="1">IF(ISERROR($V294),"",OFFSET('Smelter Look-up'!$H$4,$V294-4,0))</f>
        <v>Sayama</v>
      </c>
      <c r="J294" s="184" t="str">
        <f ca="1">IF(ISERROR($V294),"",OFFSET('Smelter Look-up'!$I$4,$V294-4,0))</f>
        <v>Saitama</v>
      </c>
      <c r="K294" s="224"/>
      <c r="L294" s="224"/>
      <c r="M294" s="224"/>
      <c r="N294" s="224"/>
      <c r="O294" s="224" t="s">
        <v>980</v>
      </c>
      <c r="P294" s="185"/>
      <c r="Q294" s="225"/>
      <c r="R294" s="182" t="str">
        <f ca="1">IF(ISERROR($V294),"",OFFSET('Smelter Look-up'!$C$4,$V294-4,0)&amp;"")</f>
        <v>Kojima Chemicals Co., Ltd.</v>
      </c>
      <c r="S294" s="181" t="str">
        <f t="shared" ref="S294:S324" ca="1" si="27">IF(B294="","",IF(ISERROR(MATCH($E294,CL,0)),"Unknown",INDIRECT("'C'!$A$"&amp;MATCH($E294,CL,0)+1)))</f>
        <v>JP</v>
      </c>
      <c r="T294" s="181" t="str">
        <f ca="1">IF(B294="","",IF(ISERROR(MATCH($J294,SorP!$B$1:$B$6279,0)),"",INDIRECT("'SorP'!$A$"&amp;MATCH($S294&amp;$J294,SorP!C:C,0))))</f>
        <v>JP-11</v>
      </c>
      <c r="U294" s="201"/>
      <c r="V294" s="226">
        <f>IF(C294="",NA(),IF(OR(C294="Smelter not listed",C294="Smelter not yet identified"),MATCH($B294&amp;$D294,'Smelter Look-up'!$J:$J,0),MATCH($B294&amp;$C294,'Smelter Look-up'!$J:$J,0)))</f>
        <v>141</v>
      </c>
      <c r="X294" s="227">
        <f t="shared" ref="X294:X324" si="28">IF(AND(C294="Smelter not listed",OR(LEN(D294)=0,LEN(E294)=0)),1,0)</f>
        <v>0</v>
      </c>
      <c r="AB294" s="228" t="str">
        <f t="shared" ref="AB294:AB324" si="29">B294&amp;C294</f>
        <v>GoldKojima Chemicals Co., Ltd.</v>
      </c>
    </row>
    <row r="295" spans="1:28" s="227" customFormat="1" ht="38.25">
      <c r="A295" s="181" t="s">
        <v>981</v>
      </c>
      <c r="B295" s="182" t="s">
        <v>140</v>
      </c>
      <c r="C295" s="186" t="s">
        <v>982</v>
      </c>
      <c r="D295" s="230"/>
      <c r="E295" s="182" t="s">
        <v>983</v>
      </c>
      <c r="F295" s="182" t="s">
        <v>981</v>
      </c>
      <c r="G295" s="182" t="s">
        <v>149</v>
      </c>
      <c r="H295" s="183"/>
      <c r="I295" s="184" t="str">
        <f ca="1">IF(ISERROR($V295),"",OFFSET('Smelter Look-up'!$H$4,$V295-4,0))</f>
        <v>Bishkek</v>
      </c>
      <c r="J295" s="184" t="str">
        <f ca="1">IF(ISERROR($V295),"",OFFSET('Smelter Look-up'!$I$4,$V295-4,0))</f>
        <v>Chüy</v>
      </c>
      <c r="K295" s="224"/>
      <c r="L295" s="224"/>
      <c r="M295" s="224"/>
      <c r="N295" s="224"/>
      <c r="O295" s="224" t="s">
        <v>984</v>
      </c>
      <c r="P295" s="185"/>
      <c r="Q295" s="225"/>
      <c r="R295" s="182" t="str">
        <f ca="1">IF(ISERROR($V295),"",OFFSET('Smelter Look-up'!$C$4,$V295-4,0)&amp;"")</f>
        <v>Kyrgyzaltyn JSC</v>
      </c>
      <c r="S295" s="181" t="str">
        <f t="shared" ca="1" si="27"/>
        <v>KG</v>
      </c>
      <c r="T295" s="181" t="str">
        <f ca="1">IF(B295="","",IF(ISERROR(MATCH($J295,SorP!$B$1:$B$6279,0)),"",INDIRECT("'SorP'!$A$"&amp;MATCH($S295&amp;$J295,SorP!C:C,0))))</f>
        <v>KG-C</v>
      </c>
      <c r="U295" s="201"/>
      <c r="V295" s="226">
        <f>IF(C295="",NA(),IF(OR(C295="Smelter not listed",C295="Smelter not yet identified"),MATCH($B295&amp;$D295,'Smelter Look-up'!$J:$J,0),MATCH($B295&amp;$C295,'Smelter Look-up'!$J:$J,0)))</f>
        <v>148</v>
      </c>
      <c r="X295" s="227">
        <f t="shared" si="28"/>
        <v>0</v>
      </c>
      <c r="AB295" s="228" t="str">
        <f t="shared" si="29"/>
        <v>GoldKyrgyzaltyn JSC</v>
      </c>
    </row>
    <row r="296" spans="1:28" s="227" customFormat="1" ht="63.75">
      <c r="A296" s="181" t="s">
        <v>985</v>
      </c>
      <c r="B296" s="182" t="s">
        <v>140</v>
      </c>
      <c r="C296" s="186" t="s">
        <v>986</v>
      </c>
      <c r="D296" s="230"/>
      <c r="E296" s="182" t="s">
        <v>987</v>
      </c>
      <c r="F296" s="182" t="s">
        <v>985</v>
      </c>
      <c r="G296" s="182" t="s">
        <v>149</v>
      </c>
      <c r="H296" s="183"/>
      <c r="I296" s="184" t="str">
        <f ca="1">IF(ISERROR($V296),"",OFFSET('Smelter Look-up'!$H$4,$V296-4,0))</f>
        <v>Riyadh</v>
      </c>
      <c r="J296" s="184" t="str">
        <f ca="1">IF(ISERROR($V296),"",OFFSET('Smelter Look-up'!$I$4,$V296-4,0))</f>
        <v>Ar Riyāḑ</v>
      </c>
      <c r="K296" s="224"/>
      <c r="L296" s="224"/>
      <c r="M296" s="224"/>
      <c r="N296" s="224"/>
      <c r="O296" s="224" t="s">
        <v>988</v>
      </c>
      <c r="P296" s="185"/>
      <c r="Q296" s="225"/>
      <c r="R296" s="182" t="str">
        <f ca="1">IF(ISERROR($V296),"",OFFSET('Smelter Look-up'!$C$4,$V296-4,0)&amp;"")</f>
        <v>L'azurde Company For Jewelry</v>
      </c>
      <c r="S296" s="181" t="str">
        <f t="shared" ca="1" si="27"/>
        <v>SA</v>
      </c>
      <c r="T296" s="181" t="str">
        <f ca="1">IF(B296="","",IF(ISERROR(MATCH($J296,SorP!$B$1:$B$6279,0)),"",INDIRECT("'SorP'!$A$"&amp;MATCH($S296&amp;$J296,SorP!C:C,0))))</f>
        <v>SA-01</v>
      </c>
      <c r="U296" s="201"/>
      <c r="V296" s="226">
        <f>IF(C296="",NA(),IF(OR(C296="Smelter not listed",C296="Smelter not yet identified"),MATCH($B296&amp;$D296,'Smelter Look-up'!$J:$J,0),MATCH($B296&amp;$C296,'Smelter Look-up'!$J:$J,0)))</f>
        <v>152</v>
      </c>
      <c r="X296" s="227">
        <f t="shared" si="28"/>
        <v>0</v>
      </c>
      <c r="AB296" s="228" t="str">
        <f t="shared" si="29"/>
        <v>GoldL'azurde Company For Jewelry</v>
      </c>
    </row>
    <row r="297" spans="1:28" s="227" customFormat="1" ht="63.75">
      <c r="A297" s="181" t="s">
        <v>989</v>
      </c>
      <c r="B297" s="182" t="s">
        <v>137</v>
      </c>
      <c r="C297" s="186" t="s">
        <v>990</v>
      </c>
      <c r="D297" s="230"/>
      <c r="E297" s="182" t="s">
        <v>225</v>
      </c>
      <c r="F297" s="182" t="s">
        <v>989</v>
      </c>
      <c r="G297" s="182" t="s">
        <v>149</v>
      </c>
      <c r="H297" s="183"/>
      <c r="I297" s="184" t="str">
        <f ca="1">IF(ISERROR($V297),"",OFFSET('Smelter Look-up'!$H$4,$V297-4,0))</f>
        <v>São João del Rei</v>
      </c>
      <c r="J297" s="184" t="str">
        <f ca="1">IF(ISERROR($V297),"",OFFSET('Smelter Look-up'!$I$4,$V297-4,0))</f>
        <v>Minas Gerais</v>
      </c>
      <c r="K297" s="224"/>
      <c r="L297" s="224"/>
      <c r="M297" s="224"/>
      <c r="N297" s="224"/>
      <c r="O297" s="224" t="s">
        <v>991</v>
      </c>
      <c r="P297" s="185"/>
      <c r="Q297" s="225"/>
      <c r="R297" s="182" t="str">
        <f ca="1">IF(ISERROR($V297),"",OFFSET('Smelter Look-up'!$C$4,$V297-4,0)&amp;"")</f>
        <v>AMG Brasil</v>
      </c>
      <c r="S297" s="181" t="str">
        <f t="shared" ca="1" si="27"/>
        <v>BR</v>
      </c>
      <c r="T297" s="181" t="str">
        <f ca="1">IF(B297="","",IF(ISERROR(MATCH($J297,SorP!$B$1:$B$6279,0)),"",INDIRECT("'SorP'!$A$"&amp;MATCH($S297&amp;$J297,SorP!C:C,0))))</f>
        <v>BR-MG</v>
      </c>
      <c r="U297" s="201"/>
      <c r="V297" s="226">
        <f>IF(C297="",NA(),IF(OR(C297="Smelter not listed",C297="Smelter not yet identified"),MATCH($B297&amp;$D297,'Smelter Look-up'!$J:$J,0),MATCH($B297&amp;$C297,'Smelter Look-up'!$J:$J,0)))</f>
        <v>323</v>
      </c>
      <c r="X297" s="227">
        <f t="shared" si="28"/>
        <v>0</v>
      </c>
      <c r="AB297" s="228" t="str">
        <f t="shared" si="29"/>
        <v>TantalumAMG Brasil</v>
      </c>
    </row>
    <row r="298" spans="1:28" s="227" customFormat="1" ht="114.75">
      <c r="A298" s="181" t="s">
        <v>992</v>
      </c>
      <c r="B298" s="182" t="s">
        <v>140</v>
      </c>
      <c r="C298" s="186" t="s">
        <v>993</v>
      </c>
      <c r="D298" s="230"/>
      <c r="E298" s="182" t="s">
        <v>169</v>
      </c>
      <c r="F298" s="182" t="s">
        <v>992</v>
      </c>
      <c r="G298" s="182" t="s">
        <v>149</v>
      </c>
      <c r="H298" s="183"/>
      <c r="I298" s="184" t="str">
        <f ca="1">IF(ISERROR($V298),"",OFFSET('Smelter Look-up'!$H$4,$V298-4,0))</f>
        <v>Onsan-eup</v>
      </c>
      <c r="J298" s="184" t="str">
        <f ca="1">IF(ISERROR($V298),"",OFFSET('Smelter Look-up'!$I$4,$V298-4,0))</f>
        <v>Ulsan-gwangyeoksi</v>
      </c>
      <c r="K298" s="224"/>
      <c r="L298" s="224"/>
      <c r="M298" s="224"/>
      <c r="N298" s="224"/>
      <c r="O298" s="224" t="s">
        <v>994</v>
      </c>
      <c r="P298" s="185"/>
      <c r="Q298" s="225"/>
      <c r="R298" s="182" t="str">
        <f ca="1">IF(ISERROR($V298),"",OFFSET('Smelter Look-up'!$C$4,$V298-4,0)&amp;"")</f>
        <v>LS-NIKKO Copper Inc.</v>
      </c>
      <c r="S298" s="181" t="str">
        <f t="shared" ca="1" si="27"/>
        <v>KR</v>
      </c>
      <c r="T298" s="181" t="str">
        <f ca="1">IF(B298="","",IF(ISERROR(MATCH($J298,SorP!$B$1:$B$6279,0)),"",INDIRECT("'SorP'!$A$"&amp;MATCH($S298&amp;$J298,SorP!C:C,0))))</f>
        <v>KR-31</v>
      </c>
      <c r="U298" s="201"/>
      <c r="V298" s="226">
        <f>IF(C298="",NA(),IF(OR(C298="Smelter not listed",C298="Smelter not yet identified"),MATCH($B298&amp;$D298,'Smelter Look-up'!$J:$J,0),MATCH($B298&amp;$C298,'Smelter Look-up'!$J:$J,0)))</f>
        <v>157</v>
      </c>
      <c r="X298" s="227">
        <f t="shared" si="28"/>
        <v>0</v>
      </c>
      <c r="AB298" s="228" t="str">
        <f t="shared" si="29"/>
        <v>GoldLS-NIKKO Copper Inc.</v>
      </c>
    </row>
    <row r="299" spans="1:28" s="227" customFormat="1" ht="102">
      <c r="A299" s="181" t="s">
        <v>995</v>
      </c>
      <c r="B299" s="182" t="s">
        <v>140</v>
      </c>
      <c r="C299" s="186" t="s">
        <v>996</v>
      </c>
      <c r="D299" s="230"/>
      <c r="E299" s="182" t="s">
        <v>148</v>
      </c>
      <c r="F299" s="182" t="s">
        <v>995</v>
      </c>
      <c r="G299" s="182" t="s">
        <v>149</v>
      </c>
      <c r="H299" s="183"/>
      <c r="I299" s="184" t="str">
        <f ca="1">IF(ISERROR($V299),"",OFFSET('Smelter Look-up'!$H$4,$V299-4,0))</f>
        <v>North Attleboro</v>
      </c>
      <c r="J299" s="184" t="str">
        <f ca="1">IF(ISERROR($V299),"",OFFSET('Smelter Look-up'!$I$4,$V299-4,0))</f>
        <v>Massachusetts</v>
      </c>
      <c r="K299" s="224"/>
      <c r="L299" s="224"/>
      <c r="M299" s="224"/>
      <c r="N299" s="224"/>
      <c r="O299" s="224" t="s">
        <v>997</v>
      </c>
      <c r="P299" s="185"/>
      <c r="Q299" s="225"/>
      <c r="R299" s="182" t="str">
        <f ca="1">IF(ISERROR($V299),"",OFFSET('Smelter Look-up'!$C$4,$V299-4,0)&amp;"")</f>
        <v>Metalor USA Refining Corporation</v>
      </c>
      <c r="S299" s="181" t="str">
        <f t="shared" ca="1" si="27"/>
        <v>US</v>
      </c>
      <c r="T299" s="181" t="str">
        <f ca="1">IF(B299="","",IF(ISERROR(MATCH($J299,SorP!$B$1:$B$6279,0)),"",INDIRECT("'SorP'!$A$"&amp;MATCH($S299&amp;$J299,SorP!C:C,0))))</f>
        <v>US-MA</v>
      </c>
      <c r="U299" s="201"/>
      <c r="V299" s="226">
        <f>IF(C299="",NA(),IF(OR(C299="Smelter not listed",C299="Smelter not yet identified"),MATCH($B299&amp;$D299,'Smelter Look-up'!$J:$J,0),MATCH($B299&amp;$C299,'Smelter Look-up'!$J:$J,0)))</f>
        <v>176</v>
      </c>
      <c r="X299" s="227">
        <f t="shared" si="28"/>
        <v>0</v>
      </c>
      <c r="AB299" s="228" t="str">
        <f t="shared" si="29"/>
        <v>GoldMetalor USA Refining Corporation</v>
      </c>
    </row>
    <row r="300" spans="1:28" s="227" customFormat="1" ht="102">
      <c r="A300" s="181" t="s">
        <v>998</v>
      </c>
      <c r="B300" s="182" t="s">
        <v>140</v>
      </c>
      <c r="C300" s="186" t="s">
        <v>999</v>
      </c>
      <c r="D300" s="230"/>
      <c r="E300" s="182" t="s">
        <v>259</v>
      </c>
      <c r="F300" s="182" t="s">
        <v>998</v>
      </c>
      <c r="G300" s="182" t="s">
        <v>149</v>
      </c>
      <c r="H300" s="183"/>
      <c r="I300" s="184" t="str">
        <f ca="1">IF(ISERROR($V300),"",OFFSET('Smelter Look-up'!$H$4,$V300-4,0))</f>
        <v>Torreon</v>
      </c>
      <c r="J300" s="184" t="str">
        <f ca="1">IF(ISERROR($V300),"",OFFSET('Smelter Look-up'!$I$4,$V300-4,0))</f>
        <v>Coahuila de Zaragoza</v>
      </c>
      <c r="K300" s="224"/>
      <c r="L300" s="224"/>
      <c r="M300" s="224"/>
      <c r="N300" s="224"/>
      <c r="O300" s="224" t="s">
        <v>1000</v>
      </c>
      <c r="P300" s="185"/>
      <c r="Q300" s="225"/>
      <c r="R300" s="182" t="str">
        <f ca="1">IF(ISERROR($V300),"",OFFSET('Smelter Look-up'!$C$4,$V300-4,0)&amp;"")</f>
        <v>Metalurgica Met-Mex Penoles S.A. De C.V.</v>
      </c>
      <c r="S300" s="181" t="str">
        <f t="shared" ca="1" si="27"/>
        <v>MX</v>
      </c>
      <c r="T300" s="181" t="str">
        <f ca="1">IF(B300="","",IF(ISERROR(MATCH($J300,SorP!$B$1:$B$6279,0)),"",INDIRECT("'SorP'!$A$"&amp;MATCH($S300&amp;$J300,SorP!C:C,0))))</f>
        <v>MX-COA</v>
      </c>
      <c r="U300" s="201"/>
      <c r="V300" s="226">
        <f>IF(C300="",NA(),IF(OR(C300="Smelter not listed",C300="Smelter not yet identified"),MATCH($B300&amp;$D300,'Smelter Look-up'!$J:$J,0),MATCH($B300&amp;$C300,'Smelter Look-up'!$J:$J,0)))</f>
        <v>177</v>
      </c>
      <c r="X300" s="227">
        <f t="shared" si="28"/>
        <v>0</v>
      </c>
      <c r="AB300" s="228" t="str">
        <f t="shared" si="29"/>
        <v>GoldMetalurgica Met-Mex Penoles S.A. De C.V.</v>
      </c>
    </row>
    <row r="301" spans="1:28" s="227" customFormat="1" ht="51">
      <c r="A301" s="181" t="s">
        <v>1001</v>
      </c>
      <c r="B301" s="182" t="s">
        <v>138</v>
      </c>
      <c r="C301" s="186" t="s">
        <v>1002</v>
      </c>
      <c r="D301" s="230"/>
      <c r="E301" s="182" t="s">
        <v>647</v>
      </c>
      <c r="F301" s="182" t="s">
        <v>1001</v>
      </c>
      <c r="G301" s="182" t="s">
        <v>149</v>
      </c>
      <c r="H301" s="183"/>
      <c r="I301" s="184" t="str">
        <f ca="1">IF(ISERROR($V301),"",OFFSET('Smelter Look-up'!$H$4,$V301-4,0))</f>
        <v>Paracas</v>
      </c>
      <c r="J301" s="184" t="str">
        <f ca="1">IF(ISERROR($V301),"",OFFSET('Smelter Look-up'!$I$4,$V301-4,0))</f>
        <v>Ika</v>
      </c>
      <c r="K301" s="224"/>
      <c r="L301" s="224"/>
      <c r="M301" s="224"/>
      <c r="N301" s="224"/>
      <c r="O301" s="224" t="s">
        <v>266</v>
      </c>
      <c r="P301" s="185"/>
      <c r="Q301" s="225"/>
      <c r="R301" s="182" t="str">
        <f ca="1">IF(ISERROR($V301),"",OFFSET('Smelter Look-up'!$C$4,$V301-4,0)&amp;"")</f>
        <v>Minsur</v>
      </c>
      <c r="S301" s="181" t="str">
        <f t="shared" ca="1" si="27"/>
        <v>PE</v>
      </c>
      <c r="T301" s="181" t="str">
        <f ca="1">IF(B301="","",IF(ISERROR(MATCH($J301,SorP!$B$1:$B$6279,0)),"",INDIRECT("'SorP'!$A$"&amp;MATCH($S301&amp;$J301,SorP!C:C,0))))</f>
        <v>PE-ICA</v>
      </c>
      <c r="U301" s="201"/>
      <c r="V301" s="226">
        <f>IF(C301="",NA(),IF(OR(C301="Smelter not listed",C301="Smelter not yet identified"),MATCH($B301&amp;$D301,'Smelter Look-up'!$J:$J,0),MATCH($B301&amp;$C301,'Smelter Look-up'!$J:$J,0)))</f>
        <v>470</v>
      </c>
      <c r="X301" s="227">
        <f t="shared" si="28"/>
        <v>0</v>
      </c>
      <c r="AB301" s="228" t="str">
        <f t="shared" si="29"/>
        <v>TinMinsur</v>
      </c>
    </row>
    <row r="302" spans="1:28" s="227" customFormat="1" ht="102">
      <c r="A302" s="181" t="s">
        <v>1003</v>
      </c>
      <c r="B302" s="182" t="s">
        <v>140</v>
      </c>
      <c r="C302" s="186" t="s">
        <v>231</v>
      </c>
      <c r="D302" s="230"/>
      <c r="E302" s="182" t="s">
        <v>173</v>
      </c>
      <c r="F302" s="182" t="s">
        <v>1003</v>
      </c>
      <c r="G302" s="182" t="s">
        <v>149</v>
      </c>
      <c r="H302" s="183"/>
      <c r="I302" s="184" t="str">
        <f ca="1">IF(ISERROR($V302),"",OFFSET('Smelter Look-up'!$H$4,$V302-4,0))</f>
        <v>Takehara</v>
      </c>
      <c r="J302" s="184" t="str">
        <f ca="1">IF(ISERROR($V302),"",OFFSET('Smelter Look-up'!$I$4,$V302-4,0))</f>
        <v>Hiroshima</v>
      </c>
      <c r="K302" s="224"/>
      <c r="L302" s="224"/>
      <c r="M302" s="224"/>
      <c r="N302" s="224"/>
      <c r="O302" s="224" t="s">
        <v>1004</v>
      </c>
      <c r="P302" s="185"/>
      <c r="Q302" s="225"/>
      <c r="R302" s="182" t="str">
        <f ca="1">IF(ISERROR($V302),"",OFFSET('Smelter Look-up'!$C$4,$V302-4,0)&amp;"")</f>
        <v>Mitsui Mining and Smelting Co., Ltd.</v>
      </c>
      <c r="S302" s="181" t="str">
        <f t="shared" ca="1" si="27"/>
        <v>JP</v>
      </c>
      <c r="T302" s="181" t="str">
        <f ca="1">IF(B302="","",IF(ISERROR(MATCH($J302,SorP!$B$1:$B$6279,0)),"",INDIRECT("'SorP'!$A$"&amp;MATCH($S302&amp;$J302,SorP!C:C,0))))</f>
        <v>JP-34</v>
      </c>
      <c r="U302" s="201"/>
      <c r="V302" s="226">
        <f>IF(C302="",NA(),IF(OR(C302="Smelter not listed",C302="Smelter not yet identified"),MATCH($B302&amp;$D302,'Smelter Look-up'!$J:$J,0),MATCH($B302&amp;$C302,'Smelter Look-up'!$J:$J,0)))</f>
        <v>183</v>
      </c>
      <c r="X302" s="227">
        <f t="shared" si="28"/>
        <v>0</v>
      </c>
      <c r="AB302" s="228" t="str">
        <f t="shared" si="29"/>
        <v>GoldMitsui Mining and Smelting Co., Ltd.</v>
      </c>
    </row>
    <row r="303" spans="1:28" s="227" customFormat="1" ht="102">
      <c r="A303" s="181" t="s">
        <v>1005</v>
      </c>
      <c r="B303" s="182" t="s">
        <v>140</v>
      </c>
      <c r="C303" s="186" t="s">
        <v>1006</v>
      </c>
      <c r="D303" s="230"/>
      <c r="E303" s="182" t="s">
        <v>221</v>
      </c>
      <c r="F303" s="182" t="s">
        <v>1005</v>
      </c>
      <c r="G303" s="182" t="s">
        <v>149</v>
      </c>
      <c r="H303" s="183"/>
      <c r="I303" s="184" t="str">
        <f ca="1">IF(ISERROR($V303),"",OFFSET('Smelter Look-up'!$H$4,$V303-4,0))</f>
        <v>Geneva</v>
      </c>
      <c r="J303" s="184" t="str">
        <f ca="1">IF(ISERROR($V303),"",OFFSET('Smelter Look-up'!$I$4,$V303-4,0))</f>
        <v>Genève</v>
      </c>
      <c r="K303" s="224"/>
      <c r="L303" s="224"/>
      <c r="M303" s="224"/>
      <c r="N303" s="224"/>
      <c r="O303" s="224" t="s">
        <v>1007</v>
      </c>
      <c r="P303" s="185"/>
      <c r="Q303" s="225"/>
      <c r="R303" s="182" t="str">
        <f ca="1">IF(ISERROR($V303),"",OFFSET('Smelter Look-up'!$C$4,$V303-4,0)&amp;"")</f>
        <v>MKS PAMP SA</v>
      </c>
      <c r="S303" s="181" t="str">
        <f t="shared" ca="1" si="27"/>
        <v>CH</v>
      </c>
      <c r="T303" s="181" t="str">
        <f ca="1">IF(B303="","",IF(ISERROR(MATCH($J303,SorP!$B$1:$B$6279,0)),"",INDIRECT("'SorP'!$A$"&amp;MATCH($S303&amp;$J303,SorP!C:C,0))))</f>
        <v>CH-GE</v>
      </c>
      <c r="U303" s="201"/>
      <c r="V303" s="226">
        <f>IF(C303="",NA(),IF(OR(C303="Smelter not listed",C303="Smelter not yet identified"),MATCH($B303&amp;$D303,'Smelter Look-up'!$J:$J,0),MATCH($B303&amp;$C303,'Smelter Look-up'!$J:$J,0)))</f>
        <v>184</v>
      </c>
      <c r="X303" s="227">
        <f t="shared" si="28"/>
        <v>0</v>
      </c>
      <c r="AB303" s="228" t="str">
        <f t="shared" si="29"/>
        <v>GoldMKS PAMP SA</v>
      </c>
    </row>
    <row r="304" spans="1:28" s="227" customFormat="1" ht="102">
      <c r="A304" s="181" t="s">
        <v>1008</v>
      </c>
      <c r="B304" s="182" t="s">
        <v>140</v>
      </c>
      <c r="C304" s="186" t="s">
        <v>1009</v>
      </c>
      <c r="D304" s="230"/>
      <c r="E304" s="182" t="s">
        <v>166</v>
      </c>
      <c r="F304" s="182" t="s">
        <v>1008</v>
      </c>
      <c r="G304" s="182" t="s">
        <v>149</v>
      </c>
      <c r="H304" s="183"/>
      <c r="I304" s="184" t="str">
        <f ca="1">IF(ISERROR($V304),"",OFFSET('Smelter Look-up'!$H$4,$V304-4,0))</f>
        <v>Jakarta</v>
      </c>
      <c r="J304" s="184" t="str">
        <f ca="1">IF(ISERROR($V304),"",OFFSET('Smelter Look-up'!$I$4,$V304-4,0))</f>
        <v>Jakarta Raya</v>
      </c>
      <c r="K304" s="224"/>
      <c r="L304" s="224"/>
      <c r="M304" s="224"/>
      <c r="N304" s="224"/>
      <c r="O304" s="224" t="s">
        <v>1010</v>
      </c>
      <c r="P304" s="185"/>
      <c r="Q304" s="225"/>
      <c r="R304" s="182" t="str">
        <f ca="1">IF(ISERROR($V304),"",OFFSET('Smelter Look-up'!$C$4,$V304-4,0)&amp;"")</f>
        <v>PT Aneka Tambang (Persero) Tbk</v>
      </c>
      <c r="S304" s="181" t="str">
        <f t="shared" ca="1" si="27"/>
        <v>ID</v>
      </c>
      <c r="T304" s="181" t="str">
        <f ca="1">IF(B304="","",IF(ISERROR(MATCH($J304,SorP!$B$1:$B$6279,0)),"",INDIRECT("'SorP'!$A$"&amp;MATCH($S304&amp;$J304,SorP!C:C,0))))</f>
        <v>ID-JK</v>
      </c>
      <c r="U304" s="201"/>
      <c r="V304" s="226">
        <f>IF(C304="",NA(),IF(OR(C304="Smelter not listed",C304="Smelter not yet identified"),MATCH($B304&amp;$D304,'Smelter Look-up'!$J:$J,0),MATCH($B304&amp;$C304,'Smelter Look-up'!$J:$J,0)))</f>
        <v>211</v>
      </c>
      <c r="X304" s="227">
        <f t="shared" si="28"/>
        <v>0</v>
      </c>
      <c r="AB304" s="228" t="str">
        <f t="shared" si="29"/>
        <v>GoldPT Aneka Tambang (Persero) Tbk</v>
      </c>
    </row>
    <row r="305" spans="1:28" s="227" customFormat="1" ht="63.75">
      <c r="A305" s="181" t="s">
        <v>1011</v>
      </c>
      <c r="B305" s="182" t="s">
        <v>138</v>
      </c>
      <c r="C305" s="186" t="s">
        <v>1012</v>
      </c>
      <c r="D305" s="230"/>
      <c r="E305" s="182" t="s">
        <v>166</v>
      </c>
      <c r="F305" s="182" t="s">
        <v>1011</v>
      </c>
      <c r="G305" s="182" t="s">
        <v>149</v>
      </c>
      <c r="H305" s="183"/>
      <c r="I305" s="184" t="str">
        <f ca="1">IF(ISERROR($V305),"",OFFSET('Smelter Look-up'!$H$4,$V305-4,0))</f>
        <v>Badau</v>
      </c>
      <c r="J305" s="184" t="str">
        <f ca="1">IF(ISERROR($V305),"",OFFSET('Smelter Look-up'!$I$4,$V305-4,0))</f>
        <v>Kepulauan Bangka Belitung</v>
      </c>
      <c r="K305" s="224"/>
      <c r="L305" s="224"/>
      <c r="M305" s="224"/>
      <c r="N305" s="224"/>
      <c r="O305" s="224" t="s">
        <v>511</v>
      </c>
      <c r="P305" s="185"/>
      <c r="Q305" s="225"/>
      <c r="R305" s="182" t="str">
        <f ca="1">IF(ISERROR($V305),"",OFFSET('Smelter Look-up'!$C$4,$V305-4,0)&amp;"")</f>
        <v>PT Babel Surya Alam Lestari</v>
      </c>
      <c r="S305" s="181" t="str">
        <f t="shared" ca="1" si="27"/>
        <v>ID</v>
      </c>
      <c r="T305" s="181" t="str">
        <f ca="1">IF(B305="","",IF(ISERROR(MATCH($J305,SorP!$B$1:$B$6279,0)),"",INDIRECT("'SorP'!$A$"&amp;MATCH($S305&amp;$J305,SorP!C:C,0))))</f>
        <v>ID-BB</v>
      </c>
      <c r="U305" s="201"/>
      <c r="V305" s="226">
        <f>IF(C305="",NA(),IF(OR(C305="Smelter not listed",C305="Smelter not yet identified"),MATCH($B305&amp;$D305,'Smelter Look-up'!$J:$J,0),MATCH($B305&amp;$C305,'Smelter Look-up'!$J:$J,0)))</f>
        <v>490</v>
      </c>
      <c r="X305" s="227">
        <f t="shared" si="28"/>
        <v>0</v>
      </c>
      <c r="AB305" s="228" t="str">
        <f t="shared" si="29"/>
        <v>TinPT Babel Surya Alam Lestari</v>
      </c>
    </row>
    <row r="306" spans="1:28" s="227" customFormat="1" ht="51">
      <c r="A306" s="181" t="s">
        <v>1013</v>
      </c>
      <c r="B306" s="182" t="s">
        <v>138</v>
      </c>
      <c r="C306" s="186" t="s">
        <v>1014</v>
      </c>
      <c r="D306" s="230"/>
      <c r="E306" s="182" t="s">
        <v>166</v>
      </c>
      <c r="F306" s="182" t="s">
        <v>1013</v>
      </c>
      <c r="G306" s="182" t="s">
        <v>149</v>
      </c>
      <c r="H306" s="183"/>
      <c r="I306" s="184" t="str">
        <f ca="1">IF(ISERROR($V306),"",OFFSET('Smelter Look-up'!$H$4,$V306-4,0))</f>
        <v>Pangkal Pinang</v>
      </c>
      <c r="J306" s="184" t="str">
        <f ca="1">IF(ISERROR($V306),"",OFFSET('Smelter Look-up'!$I$4,$V306-4,0))</f>
        <v>Kepulauan Bangka Belitung</v>
      </c>
      <c r="K306" s="224"/>
      <c r="L306" s="224"/>
      <c r="M306" s="224"/>
      <c r="N306" s="224"/>
      <c r="O306" s="224" t="s">
        <v>266</v>
      </c>
      <c r="P306" s="185"/>
      <c r="Q306" s="225"/>
      <c r="R306" s="182" t="str">
        <f ca="1">IF(ISERROR($V306),"",OFFSET('Smelter Look-up'!$C$4,$V306-4,0)&amp;"")</f>
        <v>PT Stanindo Inti Perkasa</v>
      </c>
      <c r="S306" s="181" t="str">
        <f t="shared" ca="1" si="27"/>
        <v>ID</v>
      </c>
      <c r="T306" s="181" t="str">
        <f ca="1">IF(B306="","",IF(ISERROR(MATCH($J306,SorP!$B$1:$B$6279,0)),"",INDIRECT("'SorP'!$A$"&amp;MATCH($S306&amp;$J306,SorP!C:C,0))))</f>
        <v>ID-BB</v>
      </c>
      <c r="U306" s="201"/>
      <c r="V306" s="226">
        <f>IF(C306="",NA(),IF(OR(C306="Smelter not listed",C306="Smelter not yet identified"),MATCH($B306&amp;$D306,'Smelter Look-up'!$J:$J,0),MATCH($B306&amp;$C306,'Smelter Look-up'!$J:$J,0)))</f>
        <v>509</v>
      </c>
      <c r="X306" s="227">
        <f t="shared" si="28"/>
        <v>0</v>
      </c>
      <c r="AB306" s="228" t="str">
        <f t="shared" si="29"/>
        <v>TinPT Stanindo Inti Perkasa</v>
      </c>
    </row>
    <row r="307" spans="1:28" s="227" customFormat="1" ht="51">
      <c r="A307" s="181" t="s">
        <v>1015</v>
      </c>
      <c r="B307" s="182" t="s">
        <v>138</v>
      </c>
      <c r="C307" s="186" t="s">
        <v>1016</v>
      </c>
      <c r="D307" s="230"/>
      <c r="E307" s="182" t="s">
        <v>166</v>
      </c>
      <c r="F307" s="182" t="s">
        <v>1015</v>
      </c>
      <c r="G307" s="182" t="s">
        <v>149</v>
      </c>
      <c r="H307" s="183"/>
      <c r="I307" s="184" t="str">
        <f ca="1">IF(ISERROR($V307),"",OFFSET('Smelter Look-up'!$H$4,$V307-4,0))</f>
        <v>Kundur</v>
      </c>
      <c r="J307" s="184" t="str">
        <f ca="1">IF(ISERROR($V307),"",OFFSET('Smelter Look-up'!$I$4,$V307-4,0))</f>
        <v>Riau</v>
      </c>
      <c r="K307" s="224"/>
      <c r="L307" s="224"/>
      <c r="M307" s="224"/>
      <c r="N307" s="224"/>
      <c r="O307" s="224" t="s">
        <v>266</v>
      </c>
      <c r="P307" s="185"/>
      <c r="Q307" s="225"/>
      <c r="R307" s="182" t="str">
        <f ca="1">IF(ISERROR($V307),"",OFFSET('Smelter Look-up'!$C$4,$V307-4,0)&amp;"")</f>
        <v>PT Timah Tbk Kundur</v>
      </c>
      <c r="S307" s="181" t="str">
        <f t="shared" ca="1" si="27"/>
        <v>ID</v>
      </c>
      <c r="T307" s="181" t="str">
        <f ca="1">IF(B307="","",IF(ISERROR(MATCH($J307,SorP!$B$1:$B$6279,0)),"",INDIRECT("'SorP'!$A$"&amp;MATCH($S307&amp;$J307,SorP!C:C,0))))</f>
        <v>ID-RI</v>
      </c>
      <c r="U307" s="201"/>
      <c r="V307" s="226">
        <f>IF(C307="",NA(),IF(OR(C307="Smelter not listed",C307="Smelter not yet identified"),MATCH($B307&amp;$D307,'Smelter Look-up'!$J:$J,0),MATCH($B307&amp;$C307,'Smelter Look-up'!$J:$J,0)))</f>
        <v>513</v>
      </c>
      <c r="X307" s="227">
        <f t="shared" si="28"/>
        <v>0</v>
      </c>
      <c r="AB307" s="228" t="str">
        <f t="shared" si="29"/>
        <v>TinPT Timah Tbk Kundur</v>
      </c>
    </row>
    <row r="308" spans="1:28" s="227" customFormat="1" ht="216.75">
      <c r="A308" s="181" t="s">
        <v>1017</v>
      </c>
      <c r="B308" s="182" t="s">
        <v>138</v>
      </c>
      <c r="C308" s="186" t="s">
        <v>1018</v>
      </c>
      <c r="D308" s="230"/>
      <c r="E308" s="182" t="s">
        <v>166</v>
      </c>
      <c r="F308" s="182" t="s">
        <v>1017</v>
      </c>
      <c r="G308" s="182" t="s">
        <v>149</v>
      </c>
      <c r="H308" s="183"/>
      <c r="I308" s="184" t="str">
        <f ca="1">IF(ISERROR($V308),"",OFFSET('Smelter Look-up'!$H$4,$V308-4,0))</f>
        <v>Pangkal Pinang</v>
      </c>
      <c r="J308" s="184" t="str">
        <f ca="1">IF(ISERROR($V308),"",OFFSET('Smelter Look-up'!$I$4,$V308-4,0))</f>
        <v>Kepulauan Bangka Belitung</v>
      </c>
      <c r="K308" s="224"/>
      <c r="L308" s="224"/>
      <c r="M308" s="224"/>
      <c r="N308" s="224"/>
      <c r="O308" s="224" t="s">
        <v>1019</v>
      </c>
      <c r="P308" s="185"/>
      <c r="Q308" s="225"/>
      <c r="R308" s="182" t="str">
        <f ca="1">IF(ISERROR($V308),"",OFFSET('Smelter Look-up'!$C$4,$V308-4,0)&amp;"")</f>
        <v>PT Tinindo Inter Nusa</v>
      </c>
      <c r="S308" s="181" t="str">
        <f t="shared" ca="1" si="27"/>
        <v>ID</v>
      </c>
      <c r="T308" s="181" t="str">
        <f ca="1">IF(B308="","",IF(ISERROR(MATCH($J308,SorP!$B$1:$B$6279,0)),"",INDIRECT("'SorP'!$A$"&amp;MATCH($S308&amp;$J308,SorP!C:C,0))))</f>
        <v>ID-BB</v>
      </c>
      <c r="U308" s="201"/>
      <c r="V308" s="226">
        <f>IF(C308="",NA(),IF(OR(C308="Smelter not listed",C308="Smelter not yet identified"),MATCH($B308&amp;$D308,'Smelter Look-up'!$J:$J,0),MATCH($B308&amp;$C308,'Smelter Look-up'!$J:$J,0)))</f>
        <v>515</v>
      </c>
      <c r="X308" s="227">
        <f t="shared" si="28"/>
        <v>0</v>
      </c>
      <c r="AB308" s="228" t="str">
        <f t="shared" si="29"/>
        <v>TinPT Tinindo Inter Nusa</v>
      </c>
    </row>
    <row r="309" spans="1:28" s="227" customFormat="1" ht="63.75">
      <c r="A309" s="181" t="s">
        <v>1020</v>
      </c>
      <c r="B309" s="182" t="s">
        <v>137</v>
      </c>
      <c r="C309" s="186" t="s">
        <v>1021</v>
      </c>
      <c r="D309" s="230"/>
      <c r="E309" s="182" t="s">
        <v>148</v>
      </c>
      <c r="F309" s="182" t="s">
        <v>1020</v>
      </c>
      <c r="G309" s="182" t="s">
        <v>149</v>
      </c>
      <c r="H309" s="183"/>
      <c r="I309" s="184" t="str">
        <f ca="1">IF(ISERROR($V309),"",OFFSET('Smelter Look-up'!$H$4,$V309-4,0))</f>
        <v>Carrollton</v>
      </c>
      <c r="J309" s="184" t="str">
        <f ca="1">IF(ISERROR($V309),"",OFFSET('Smelter Look-up'!$I$4,$V309-4,0))</f>
        <v>Texas</v>
      </c>
      <c r="K309" s="224"/>
      <c r="L309" s="224"/>
      <c r="M309" s="224"/>
      <c r="N309" s="224"/>
      <c r="O309" s="224" t="s">
        <v>1022</v>
      </c>
      <c r="P309" s="185"/>
      <c r="Q309" s="225"/>
      <c r="R309" s="182" t="str">
        <f ca="1">IF(ISERROR($V309),"",OFFSET('Smelter Look-up'!$C$4,$V309-4,0)&amp;"")</f>
        <v>QuantumClean</v>
      </c>
      <c r="S309" s="181" t="str">
        <f t="shared" ca="1" si="27"/>
        <v>US</v>
      </c>
      <c r="T309" s="181" t="str">
        <f ca="1">IF(B309="","",IF(ISERROR(MATCH($J309,SorP!$B$1:$B$6279,0)),"",INDIRECT("'SorP'!$A$"&amp;MATCH($S309&amp;$J309,SorP!C:C,0))))</f>
        <v>US-TX</v>
      </c>
      <c r="U309" s="201"/>
      <c r="V309" s="226">
        <f>IF(C309="",NA(),IF(OR(C309="Smelter not listed",C309="Smelter not yet identified"),MATCH($B309&amp;$D309,'Smelter Look-up'!$J:$J,0),MATCH($B309&amp;$C309,'Smelter Look-up'!$J:$J,0)))</f>
        <v>361</v>
      </c>
      <c r="X309" s="227">
        <f t="shared" si="28"/>
        <v>0</v>
      </c>
      <c r="AB309" s="228" t="str">
        <f t="shared" si="29"/>
        <v>TantalumQuantumClean</v>
      </c>
    </row>
    <row r="310" spans="1:28" s="227" customFormat="1" ht="89.25">
      <c r="A310" s="181" t="s">
        <v>1023</v>
      </c>
      <c r="B310" s="182" t="s">
        <v>138</v>
      </c>
      <c r="C310" s="186" t="s">
        <v>1024</v>
      </c>
      <c r="D310" s="230"/>
      <c r="E310" s="182" t="s">
        <v>320</v>
      </c>
      <c r="F310" s="182" t="s">
        <v>1023</v>
      </c>
      <c r="G310" s="182" t="s">
        <v>149</v>
      </c>
      <c r="H310" s="183"/>
      <c r="I310" s="184" t="str">
        <f ca="1">IF(ISERROR($V310),"",OFFSET('Smelter Look-up'!$H$4,$V310-4,0))</f>
        <v>Longtan Shiang Taoyuan</v>
      </c>
      <c r="J310" s="184" t="str">
        <f ca="1">IF(ISERROR($V310),"",OFFSET('Smelter Look-up'!$I$4,$V310-4,0))</f>
        <v>Taoyuan</v>
      </c>
      <c r="K310" s="224"/>
      <c r="L310" s="224"/>
      <c r="M310" s="224"/>
      <c r="N310" s="224"/>
      <c r="O310" s="224" t="s">
        <v>1025</v>
      </c>
      <c r="P310" s="185"/>
      <c r="Q310" s="225"/>
      <c r="R310" s="182" t="str">
        <f ca="1">IF(ISERROR($V310),"",OFFSET('Smelter Look-up'!$C$4,$V310-4,0)&amp;"")</f>
        <v>Rui Da Hung</v>
      </c>
      <c r="S310" s="181" t="str">
        <f t="shared" ca="1" si="27"/>
        <v>TW</v>
      </c>
      <c r="T310" s="181" t="str">
        <f ca="1">IF(B310="","",IF(ISERROR(MATCH($J310,SorP!$B$1:$B$6279,0)),"",INDIRECT("'SorP'!$A$"&amp;MATCH($S310&amp;$J310,SorP!C:C,0))))</f>
        <v>TW-TAO</v>
      </c>
      <c r="U310" s="201"/>
      <c r="V310" s="226">
        <f>IF(C310="",NA(),IF(OR(C310="Smelter not listed",C310="Smelter not yet identified"),MATCH($B310&amp;$D310,'Smelter Look-up'!$J:$J,0),MATCH($B310&amp;$C310,'Smelter Look-up'!$J:$J,0)))</f>
        <v>521</v>
      </c>
      <c r="X310" s="227">
        <f t="shared" si="28"/>
        <v>0</v>
      </c>
      <c r="AB310" s="228" t="str">
        <f t="shared" si="29"/>
        <v>TinRui Da Hung</v>
      </c>
    </row>
    <row r="311" spans="1:28" s="227" customFormat="1" ht="165.75">
      <c r="A311" s="181" t="s">
        <v>1026</v>
      </c>
      <c r="B311" s="182" t="s">
        <v>140</v>
      </c>
      <c r="C311" s="186" t="s">
        <v>1027</v>
      </c>
      <c r="D311" s="230"/>
      <c r="E311" s="182" t="s">
        <v>320</v>
      </c>
      <c r="F311" s="182" t="s">
        <v>1026</v>
      </c>
      <c r="G311" s="182" t="s">
        <v>149</v>
      </c>
      <c r="H311" s="183"/>
      <c r="I311" s="184" t="str">
        <f ca="1">IF(ISERROR($V311),"",OFFSET('Smelter Look-up'!$H$4,$V311-4,0))</f>
        <v>Tainan City</v>
      </c>
      <c r="J311" s="184" t="str">
        <f ca="1">IF(ISERROR($V311),"",OFFSET('Smelter Look-up'!$I$4,$V311-4,0))</f>
        <v>Tainan</v>
      </c>
      <c r="K311" s="224"/>
      <c r="L311" s="224"/>
      <c r="M311" s="224"/>
      <c r="N311" s="224"/>
      <c r="O311" s="224" t="s">
        <v>1028</v>
      </c>
      <c r="P311" s="185"/>
      <c r="Q311" s="225"/>
      <c r="R311" s="182" t="str">
        <f ca="1">IF(ISERROR($V311),"",OFFSET('Smelter Look-up'!$C$4,$V311-4,0)&amp;"")</f>
        <v>Solar Applied Materials Technology Corp.</v>
      </c>
      <c r="S311" s="181" t="str">
        <f t="shared" ca="1" si="27"/>
        <v>TW</v>
      </c>
      <c r="T311" s="181" t="str">
        <f ca="1">IF(B311="","",IF(ISERROR(MATCH($J311,SorP!$B$1:$B$6279,0)),"",INDIRECT("'SorP'!$A$"&amp;MATCH($S311&amp;$J311,SorP!C:C,0))))</f>
        <v>TW-TNN</v>
      </c>
      <c r="U311" s="201"/>
      <c r="V311" s="226">
        <f>IF(C311="",NA(),IF(OR(C311="Smelter not listed",C311="Smelter not yet identified"),MATCH($B311&amp;$D311,'Smelter Look-up'!$J:$J,0),MATCH($B311&amp;$C311,'Smelter Look-up'!$J:$J,0)))</f>
        <v>258</v>
      </c>
      <c r="X311" s="227">
        <f t="shared" si="28"/>
        <v>0</v>
      </c>
      <c r="AB311" s="228" t="str">
        <f t="shared" si="29"/>
        <v>GoldSolar Applied Materials Technology Corp.</v>
      </c>
    </row>
    <row r="312" spans="1:28" s="227" customFormat="1" ht="76.5">
      <c r="A312" s="181" t="s">
        <v>1029</v>
      </c>
      <c r="B312" s="182" t="s">
        <v>137</v>
      </c>
      <c r="C312" s="186" t="s">
        <v>1030</v>
      </c>
      <c r="D312" s="230"/>
      <c r="E312" s="182" t="s">
        <v>173</v>
      </c>
      <c r="F312" s="182" t="s">
        <v>1029</v>
      </c>
      <c r="G312" s="182" t="s">
        <v>149</v>
      </c>
      <c r="H312" s="183"/>
      <c r="I312" s="184" t="str">
        <f ca="1">IF(ISERROR($V312),"",OFFSET('Smelter Look-up'!$H$4,$V312-4,0))</f>
        <v>Harima</v>
      </c>
      <c r="J312" s="184" t="str">
        <f ca="1">IF(ISERROR($V312),"",OFFSET('Smelter Look-up'!$I$4,$V312-4,0))</f>
        <v>Hyogo</v>
      </c>
      <c r="K312" s="224"/>
      <c r="L312" s="224"/>
      <c r="M312" s="224"/>
      <c r="N312" s="224"/>
      <c r="O312" s="224" t="s">
        <v>1031</v>
      </c>
      <c r="P312" s="185"/>
      <c r="Q312" s="225"/>
      <c r="R312" s="182" t="str">
        <f ca="1">IF(ISERROR($V312),"",OFFSET('Smelter Look-up'!$C$4,$V312-4,0)&amp;"")</f>
        <v>Taki Chemical Co., Ltd.</v>
      </c>
      <c r="S312" s="181" t="str">
        <f t="shared" ca="1" si="27"/>
        <v>JP</v>
      </c>
      <c r="T312" s="181" t="str">
        <f ca="1">IF(B312="","",IF(ISERROR(MATCH($J312,SorP!$B$1:$B$6279,0)),"",INDIRECT("'SorP'!$A$"&amp;MATCH($S312&amp;$J312,SorP!C:C,0))))</f>
        <v>JP-28</v>
      </c>
      <c r="U312" s="201"/>
      <c r="V312" s="226">
        <f>IF(C312="",NA(),IF(OR(C312="Smelter not listed",C312="Smelter not yet identified"),MATCH($B312&amp;$D312,'Smelter Look-up'!$J:$J,0),MATCH($B312&amp;$C312,'Smelter Look-up'!$J:$J,0)))</f>
        <v>371</v>
      </c>
      <c r="X312" s="227">
        <f t="shared" si="28"/>
        <v>0</v>
      </c>
      <c r="AB312" s="228" t="str">
        <f t="shared" si="29"/>
        <v>TantalumTaki Chemical Co., Ltd.</v>
      </c>
    </row>
    <row r="313" spans="1:28" s="227" customFormat="1" ht="114.75">
      <c r="A313" s="181" t="s">
        <v>1032</v>
      </c>
      <c r="B313" s="182" t="s">
        <v>139</v>
      </c>
      <c r="C313" s="186" t="s">
        <v>1033</v>
      </c>
      <c r="D313" s="230"/>
      <c r="E313" s="182" t="s">
        <v>160</v>
      </c>
      <c r="F313" s="182" t="s">
        <v>1032</v>
      </c>
      <c r="G313" s="182" t="s">
        <v>149</v>
      </c>
      <c r="H313" s="183"/>
      <c r="I313" s="184" t="str">
        <f ca="1">IF(ISERROR($V313),"",OFFSET('Smelter Look-up'!$H$4,$V313-4,0))</f>
        <v>Xiamen</v>
      </c>
      <c r="J313" s="184" t="str">
        <f ca="1">IF(ISERROR($V313),"",OFFSET('Smelter Look-up'!$I$4,$V313-4,0))</f>
        <v>Fujian Sheng</v>
      </c>
      <c r="K313" s="224"/>
      <c r="L313" s="224"/>
      <c r="M313" s="224"/>
      <c r="N313" s="224"/>
      <c r="O313" s="224" t="s">
        <v>1034</v>
      </c>
      <c r="P313" s="185"/>
      <c r="Q313" s="225"/>
      <c r="R313" s="182" t="str">
        <f ca="1">IF(ISERROR($V313),"",OFFSET('Smelter Look-up'!$C$4,$V313-4,0)&amp;"")</f>
        <v>Xiamen Tungsten Co., Ltd.</v>
      </c>
      <c r="S313" s="181" t="str">
        <f t="shared" ca="1" si="27"/>
        <v>CN</v>
      </c>
      <c r="T313" s="181" t="str">
        <f ca="1">IF(B313="","",IF(ISERROR(MATCH($J313,SorP!$B$1:$B$6279,0)),"",INDIRECT("'SorP'!$A$"&amp;MATCH($S313&amp;$J313,SorP!C:C,0))))</f>
        <v>CN-FJ</v>
      </c>
      <c r="U313" s="201"/>
      <c r="V313" s="226">
        <f>IF(C313="",NA(),IF(OR(C313="Smelter not listed",C313="Smelter not yet identified"),MATCH($B313&amp;$D313,'Smelter Look-up'!$J:$J,0),MATCH($B313&amp;$C313,'Smelter Look-up'!$J:$J,0)))</f>
        <v>636</v>
      </c>
      <c r="X313" s="227">
        <f t="shared" si="28"/>
        <v>0</v>
      </c>
      <c r="AB313" s="228" t="str">
        <f t="shared" si="29"/>
        <v>TungstenXiamen Tungsten Co., Ltd.</v>
      </c>
    </row>
    <row r="314" spans="1:28" s="227" customFormat="1" ht="76.5">
      <c r="A314" s="181" t="s">
        <v>1035</v>
      </c>
      <c r="B314" s="182" t="s">
        <v>139</v>
      </c>
      <c r="C314" s="186" t="s">
        <v>1036</v>
      </c>
      <c r="D314" s="230"/>
      <c r="E314" s="182" t="s">
        <v>160</v>
      </c>
      <c r="F314" s="182" t="s">
        <v>1035</v>
      </c>
      <c r="G314" s="182" t="s">
        <v>149</v>
      </c>
      <c r="H314" s="183"/>
      <c r="I314" s="184" t="str">
        <f ca="1">IF(ISERROR($V314),"",OFFSET('Smelter Look-up'!$H$4,$V314-4,0))</f>
        <v>Xiamen</v>
      </c>
      <c r="J314" s="184" t="str">
        <f ca="1">IF(ISERROR($V314),"",OFFSET('Smelter Look-up'!$I$4,$V314-4,0))</f>
        <v>Fujian Sheng</v>
      </c>
      <c r="K314" s="224"/>
      <c r="L314" s="224"/>
      <c r="M314" s="224"/>
      <c r="N314" s="224"/>
      <c r="O314" s="224" t="s">
        <v>1037</v>
      </c>
      <c r="P314" s="185"/>
      <c r="Q314" s="225"/>
      <c r="R314" s="182" t="str">
        <f ca="1">IF(ISERROR($V314),"",OFFSET('Smelter Look-up'!$C$4,$V314-4,0)&amp;"")</f>
        <v>Xiamen Tungsten (H.C.) Co., Ltd.</v>
      </c>
      <c r="S314" s="181" t="str">
        <f t="shared" ca="1" si="27"/>
        <v>CN</v>
      </c>
      <c r="T314" s="181" t="str">
        <f ca="1">IF(B314="","",IF(ISERROR(MATCH($J314,SorP!$B$1:$B$6279,0)),"",INDIRECT("'SorP'!$A$"&amp;MATCH($S314&amp;$J314,SorP!C:C,0))))</f>
        <v>CN-FJ</v>
      </c>
      <c r="U314" s="201"/>
      <c r="V314" s="226">
        <f>IF(C314="",NA(),IF(OR(C314="Smelter not listed",C314="Smelter not yet identified"),MATCH($B314&amp;$D314,'Smelter Look-up'!$J:$J,0),MATCH($B314&amp;$C314,'Smelter Look-up'!$J:$J,0)))</f>
        <v>635</v>
      </c>
      <c r="X314" s="227">
        <f t="shared" si="28"/>
        <v>0</v>
      </c>
      <c r="AB314" s="228" t="str">
        <f t="shared" si="29"/>
        <v>TungstenXiamen Tungsten (H.C.) Co., Ltd.</v>
      </c>
    </row>
    <row r="315" spans="1:28" s="227" customFormat="1" ht="76.5">
      <c r="A315" s="181" t="s">
        <v>1038</v>
      </c>
      <c r="B315" s="182" t="s">
        <v>139</v>
      </c>
      <c r="C315" s="186" t="s">
        <v>1039</v>
      </c>
      <c r="D315" s="230"/>
      <c r="E315" s="182" t="s">
        <v>160</v>
      </c>
      <c r="F315" s="182" t="s">
        <v>1038</v>
      </c>
      <c r="G315" s="182" t="s">
        <v>149</v>
      </c>
      <c r="H315" s="183"/>
      <c r="I315" s="184" t="str">
        <f ca="1">IF(ISERROR($V315),"",OFFSET('Smelter Look-up'!$H$4,$V315-4,0))</f>
        <v>Xiushui</v>
      </c>
      <c r="J315" s="184" t="str">
        <f ca="1">IF(ISERROR($V315),"",OFFSET('Smelter Look-up'!$I$4,$V315-4,0))</f>
        <v>Jiangxi Sheng</v>
      </c>
      <c r="K315" s="224"/>
      <c r="L315" s="224"/>
      <c r="M315" s="224"/>
      <c r="N315" s="224"/>
      <c r="O315" s="224" t="s">
        <v>397</v>
      </c>
      <c r="P315" s="185"/>
      <c r="Q315" s="225"/>
      <c r="R315" s="182" t="str">
        <f ca="1">IF(ISERROR($V315),"",OFFSET('Smelter Look-up'!$C$4,$V315-4,0)&amp;"")</f>
        <v>Jiangxi Gan Bei Tungsten Co., Ltd.</v>
      </c>
      <c r="S315" s="181" t="str">
        <f t="shared" ca="1" si="27"/>
        <v>CN</v>
      </c>
      <c r="T315" s="181" t="str">
        <f ca="1">IF(B315="","",IF(ISERROR(MATCH($J315,SorP!$B$1:$B$6279,0)),"",INDIRECT("'SorP'!$A$"&amp;MATCH($S315&amp;$J315,SorP!C:C,0))))</f>
        <v>CN-JX</v>
      </c>
      <c r="U315" s="201"/>
      <c r="V315" s="226">
        <f>IF(C315="",NA(),IF(OR(C315="Smelter not listed",C315="Smelter not yet identified"),MATCH($B315&amp;$D315,'Smelter Look-up'!$J:$J,0),MATCH($B315&amp;$C315,'Smelter Look-up'!$J:$J,0)))</f>
        <v>602</v>
      </c>
      <c r="X315" s="227">
        <f t="shared" si="28"/>
        <v>0</v>
      </c>
      <c r="AB315" s="228" t="str">
        <f t="shared" si="29"/>
        <v>TungstenJiangxi Gan Bei Tungsten Co., Ltd.</v>
      </c>
    </row>
    <row r="316" spans="1:28" s="227" customFormat="1" ht="114.75">
      <c r="A316" s="181" t="s">
        <v>1040</v>
      </c>
      <c r="B316" s="182" t="s">
        <v>137</v>
      </c>
      <c r="C316" s="186" t="s">
        <v>1041</v>
      </c>
      <c r="D316" s="230"/>
      <c r="E316" s="182" t="s">
        <v>160</v>
      </c>
      <c r="F316" s="182" t="s">
        <v>1040</v>
      </c>
      <c r="G316" s="182" t="s">
        <v>149</v>
      </c>
      <c r="H316" s="183"/>
      <c r="I316" s="184" t="str">
        <f ca="1">IF(ISERROR($V316),"",OFFSET('Smelter Look-up'!$H$4,$V316-4,0))</f>
        <v>Hengyang</v>
      </c>
      <c r="J316" s="184" t="str">
        <f ca="1">IF(ISERROR($V316),"",OFFSET('Smelter Look-up'!$I$4,$V316-4,0))</f>
        <v>Hunan Sheng</v>
      </c>
      <c r="K316" s="224"/>
      <c r="L316" s="224"/>
      <c r="M316" s="224"/>
      <c r="N316" s="224"/>
      <c r="O316" s="224" t="s">
        <v>825</v>
      </c>
      <c r="P316" s="185"/>
      <c r="Q316" s="225"/>
      <c r="R316" s="182" t="str">
        <f ca="1">IF(ISERROR($V316),"",OFFSET('Smelter Look-up'!$C$4,$V316-4,0)&amp;"")</f>
        <v>Hengyang King Xing Lifeng New Materials Co., Ltd.</v>
      </c>
      <c r="S316" s="181" t="str">
        <f t="shared" ca="1" si="27"/>
        <v>CN</v>
      </c>
      <c r="T316" s="181" t="str">
        <f ca="1">IF(B316="","",IF(ISERROR(MATCH($J316,SorP!$B$1:$B$6279,0)),"",INDIRECT("'SorP'!$A$"&amp;MATCH($S316&amp;$J316,SorP!C:C,0))))</f>
        <v>CN-HN</v>
      </c>
      <c r="U316" s="201"/>
      <c r="V316" s="226">
        <f>IF(C316="",NA(),IF(OR(C316="Smelter not listed",C316="Smelter not yet identified"),MATCH($B316&amp;$D316,'Smelter Look-up'!$J:$J,0),MATCH($B316&amp;$C316,'Smelter Look-up'!$J:$J,0)))</f>
        <v>338</v>
      </c>
      <c r="X316" s="227">
        <f t="shared" si="28"/>
        <v>0</v>
      </c>
      <c r="AB316" s="228" t="str">
        <f t="shared" si="29"/>
        <v>TantalumHengyang King Xing Lifeng New Materials Co., Ltd.</v>
      </c>
    </row>
    <row r="317" spans="1:28" s="227" customFormat="1" ht="204">
      <c r="A317" s="181" t="s">
        <v>1042</v>
      </c>
      <c r="B317" s="182" t="s">
        <v>138</v>
      </c>
      <c r="C317" s="186" t="s">
        <v>1043</v>
      </c>
      <c r="D317" s="230"/>
      <c r="E317" s="182" t="s">
        <v>225</v>
      </c>
      <c r="F317" s="182" t="s">
        <v>1042</v>
      </c>
      <c r="G317" s="182" t="s">
        <v>149</v>
      </c>
      <c r="H317" s="183"/>
      <c r="I317" s="184" t="str">
        <f ca="1">IF(ISERROR($V317),"",OFFSET('Smelter Look-up'!$H$4,$V317-4,0))</f>
        <v>Ariquemes</v>
      </c>
      <c r="J317" s="184" t="str">
        <f ca="1">IF(ISERROR($V317),"",OFFSET('Smelter Look-up'!$I$4,$V317-4,0))</f>
        <v>Rondônia</v>
      </c>
      <c r="K317" s="224"/>
      <c r="L317" s="224"/>
      <c r="M317" s="224"/>
      <c r="N317" s="224"/>
      <c r="O317" s="224" t="s">
        <v>1044</v>
      </c>
      <c r="P317" s="185"/>
      <c r="Q317" s="225"/>
      <c r="R317" s="182" t="str">
        <f ca="1">IF(ISERROR($V317),"",OFFSET('Smelter Look-up'!$C$4,$V317-4,0)&amp;"")</f>
        <v>Melt Metais e Ligas S.A.</v>
      </c>
      <c r="S317" s="181" t="str">
        <f t="shared" ca="1" si="27"/>
        <v>BR</v>
      </c>
      <c r="T317" s="181" t="str">
        <f ca="1">IF(B317="","",IF(ISERROR(MATCH($J317,SorP!$B$1:$B$6279,0)),"",INDIRECT("'SorP'!$A$"&amp;MATCH($S317&amp;$J317,SorP!C:C,0))))</f>
        <v>BR-RO</v>
      </c>
      <c r="U317" s="201"/>
      <c r="V317" s="226">
        <f>IF(C317="",NA(),IF(OR(C317="Smelter not listed",C317="Smelter not yet identified"),MATCH($B317&amp;$D317,'Smelter Look-up'!$J:$J,0),MATCH($B317&amp;$C317,'Smelter Look-up'!$J:$J,0)))</f>
        <v>459</v>
      </c>
      <c r="X317" s="227">
        <f t="shared" si="28"/>
        <v>0</v>
      </c>
      <c r="AB317" s="228" t="str">
        <f t="shared" si="29"/>
        <v>TinMelt Metais e Ligas S.A.</v>
      </c>
    </row>
    <row r="318" spans="1:28" s="227" customFormat="1" ht="63.75">
      <c r="A318" s="181" t="s">
        <v>1045</v>
      </c>
      <c r="B318" s="182" t="s">
        <v>138</v>
      </c>
      <c r="C318" s="186" t="s">
        <v>1046</v>
      </c>
      <c r="D318" s="230"/>
      <c r="E318" s="182" t="s">
        <v>166</v>
      </c>
      <c r="F318" s="182" t="s">
        <v>1045</v>
      </c>
      <c r="G318" s="182" t="s">
        <v>149</v>
      </c>
      <c r="H318" s="183"/>
      <c r="I318" s="184" t="str">
        <f ca="1">IF(ISERROR($V318),"",OFFSET('Smelter Look-up'!$H$4,$V318-4,0))</f>
        <v>Sungailiat</v>
      </c>
      <c r="J318" s="184" t="str">
        <f ca="1">IF(ISERROR($V318),"",OFFSET('Smelter Look-up'!$I$4,$V318-4,0))</f>
        <v>Kepulauan Bangka Belitung</v>
      </c>
      <c r="K318" s="224"/>
      <c r="L318" s="224"/>
      <c r="M318" s="224"/>
      <c r="N318" s="224"/>
      <c r="O318" s="224" t="s">
        <v>266</v>
      </c>
      <c r="P318" s="185"/>
      <c r="Q318" s="225"/>
      <c r="R318" s="182" t="str">
        <f ca="1">IF(ISERROR($V318),"",OFFSET('Smelter Look-up'!$C$4,$V318-4,0)&amp;"")</f>
        <v>PT ATD Makmur Mandiri Jaya</v>
      </c>
      <c r="S318" s="181" t="str">
        <f t="shared" ca="1" si="27"/>
        <v>ID</v>
      </c>
      <c r="T318" s="181" t="str">
        <f ca="1">IF(B318="","",IF(ISERROR(MATCH($J318,SorP!$B$1:$B$6279,0)),"",INDIRECT("'SorP'!$A$"&amp;MATCH($S318&amp;$J318,SorP!C:C,0))))</f>
        <v>ID-BB</v>
      </c>
      <c r="U318" s="201"/>
      <c r="V318" s="226">
        <f>IF(C318="",NA(),IF(OR(C318="Smelter not listed",C318="Smelter not yet identified"),MATCH($B318&amp;$D318,'Smelter Look-up'!$J:$J,0),MATCH($B318&amp;$C318,'Smelter Look-up'!$J:$J,0)))</f>
        <v>488</v>
      </c>
      <c r="X318" s="227">
        <f t="shared" si="28"/>
        <v>0</v>
      </c>
      <c r="AB318" s="228" t="str">
        <f t="shared" si="29"/>
        <v>TinPT ATD Makmur Mandiri Jaya</v>
      </c>
    </row>
    <row r="319" spans="1:28" s="227" customFormat="1" ht="76.5">
      <c r="A319" s="181" t="s">
        <v>1047</v>
      </c>
      <c r="B319" s="182" t="s">
        <v>140</v>
      </c>
      <c r="C319" s="186" t="s">
        <v>1048</v>
      </c>
      <c r="D319" s="230"/>
      <c r="E319" s="182" t="s">
        <v>488</v>
      </c>
      <c r="F319" s="182" t="s">
        <v>1047</v>
      </c>
      <c r="G319" s="182" t="s">
        <v>149</v>
      </c>
      <c r="H319" s="183"/>
      <c r="I319" s="184" t="str">
        <f ca="1">IF(ISERROR($V319),"",OFFSET('Smelter Look-up'!$H$4,$V319-4,0))</f>
        <v>Mewat</v>
      </c>
      <c r="J319" s="184" t="str">
        <f ca="1">IF(ISERROR($V319),"",OFFSET('Smelter Look-up'!$I$4,$V319-4,0))</f>
        <v>Haryāna</v>
      </c>
      <c r="K319" s="224"/>
      <c r="L319" s="224"/>
      <c r="M319" s="224"/>
      <c r="N319" s="224"/>
      <c r="O319" s="224" t="s">
        <v>1049</v>
      </c>
      <c r="P319" s="185"/>
      <c r="Q319" s="225"/>
      <c r="R319" s="182" t="str">
        <f ca="1">IF(ISERROR($V319),"",OFFSET('Smelter Look-up'!$C$4,$V319-4,0)&amp;"")</f>
        <v>MMTC-PAMP India Pvt., Ltd.</v>
      </c>
      <c r="S319" s="181" t="str">
        <f t="shared" ca="1" si="27"/>
        <v>IN</v>
      </c>
      <c r="T319" s="181" t="str">
        <f ca="1">IF(B319="","",IF(ISERROR(MATCH($J319,SorP!$B$1:$B$6279,0)),"",INDIRECT("'SorP'!$A$"&amp;MATCH($S319&amp;$J319,SorP!C:C,0))))</f>
        <v>IN-HR</v>
      </c>
      <c r="U319" s="201"/>
      <c r="V319" s="226">
        <f>IF(C319="",NA(),IF(OR(C319="Smelter not listed",C319="Smelter not yet identified"),MATCH($B319&amp;$D319,'Smelter Look-up'!$J:$J,0),MATCH($B319&amp;$C319,'Smelter Look-up'!$J:$J,0)))</f>
        <v>185</v>
      </c>
      <c r="X319" s="227">
        <f t="shared" si="28"/>
        <v>0</v>
      </c>
      <c r="AB319" s="228" t="str">
        <f t="shared" si="29"/>
        <v>GoldMMTC-PAMP India Pvt., Ltd.</v>
      </c>
    </row>
    <row r="320" spans="1:28" s="227" customFormat="1" ht="165.75">
      <c r="A320" s="181" t="s">
        <v>1050</v>
      </c>
      <c r="B320" s="182" t="s">
        <v>140</v>
      </c>
      <c r="C320" s="186" t="s">
        <v>1051</v>
      </c>
      <c r="D320" s="230"/>
      <c r="E320" s="182" t="s">
        <v>953</v>
      </c>
      <c r="F320" s="182" t="s">
        <v>1050</v>
      </c>
      <c r="G320" s="182" t="s">
        <v>149</v>
      </c>
      <c r="H320" s="183"/>
      <c r="I320" s="184" t="str">
        <f ca="1">IF(ISERROR($V320),"",OFFSET('Smelter Look-up'!$H$4,$V320-4,0))</f>
        <v>Lubin</v>
      </c>
      <c r="J320" s="184" t="str">
        <f ca="1">IF(ISERROR($V320),"",OFFSET('Smelter Look-up'!$I$4,$V320-4,0))</f>
        <v>Dolnośląskie</v>
      </c>
      <c r="K320" s="224"/>
      <c r="L320" s="224"/>
      <c r="M320" s="224"/>
      <c r="N320" s="224"/>
      <c r="O320" s="224" t="s">
        <v>1052</v>
      </c>
      <c r="P320" s="185"/>
      <c r="Q320" s="225"/>
      <c r="R320" s="182" t="str">
        <f ca="1">IF(ISERROR($V320),"",OFFSET('Smelter Look-up'!$C$4,$V320-4,0)&amp;"")</f>
        <v>KGHM Polska Miedz Spolka Akcyjna</v>
      </c>
      <c r="S320" s="181" t="str">
        <f t="shared" ca="1" si="27"/>
        <v>PL</v>
      </c>
      <c r="T320" s="181" t="str">
        <f ca="1">IF(B320="","",IF(ISERROR(MATCH($J320,SorP!$B$1:$B$6279,0)),"",INDIRECT("'SorP'!$A$"&amp;MATCH($S320&amp;$J320,SorP!C:C,0))))</f>
        <v>PL-02</v>
      </c>
      <c r="U320" s="201"/>
      <c r="V320" s="226">
        <f>IF(C320="",NA(),IF(OR(C320="Smelter not listed",C320="Smelter not yet identified"),MATCH($B320&amp;$D320,'Smelter Look-up'!$J:$J,0),MATCH($B320&amp;$C320,'Smelter Look-up'!$J:$J,0)))</f>
        <v>139</v>
      </c>
      <c r="X320" s="227">
        <f t="shared" si="28"/>
        <v>0</v>
      </c>
      <c r="AB320" s="228" t="str">
        <f t="shared" si="29"/>
        <v>GoldKGHM Polska Miedz Spolka Akcyjna</v>
      </c>
    </row>
    <row r="321" spans="1:28" s="227" customFormat="1" ht="63.75">
      <c r="A321" s="181" t="s">
        <v>1053</v>
      </c>
      <c r="B321" s="182" t="s">
        <v>138</v>
      </c>
      <c r="C321" s="186" t="s">
        <v>1054</v>
      </c>
      <c r="D321" s="230"/>
      <c r="E321" s="182" t="s">
        <v>255</v>
      </c>
      <c r="F321" s="182" t="s">
        <v>1053</v>
      </c>
      <c r="G321" s="182" t="s">
        <v>149</v>
      </c>
      <c r="H321" s="183"/>
      <c r="I321" s="184" t="str">
        <f ca="1">IF(ISERROR($V321),"",OFFSET('Smelter Look-up'!$H$4,$V321-4,0))</f>
        <v>Rosario</v>
      </c>
      <c r="J321" s="184" t="str">
        <f ca="1">IF(ISERROR($V321),"",OFFSET('Smelter Look-up'!$I$4,$V321-4,0))</f>
        <v>Cavite</v>
      </c>
      <c r="K321" s="224"/>
      <c r="L321" s="224"/>
      <c r="M321" s="224"/>
      <c r="N321" s="224"/>
      <c r="O321" s="224" t="s">
        <v>1055</v>
      </c>
      <c r="P321" s="185"/>
      <c r="Q321" s="225"/>
      <c r="R321" s="182" t="str">
        <f ca="1">IF(ISERROR($V321),"",OFFSET('Smelter Look-up'!$C$4,$V321-4,0)&amp;"")</f>
        <v>O.M. Manufacturing Philippines, Inc.</v>
      </c>
      <c r="S321" s="181" t="str">
        <f t="shared" ca="1" si="27"/>
        <v>PH</v>
      </c>
      <c r="T321" s="181" t="str">
        <f ca="1">IF(B321="","",IF(ISERROR(MATCH($J321,SorP!$B$1:$B$6279,0)),"",INDIRECT("'SorP'!$A$"&amp;MATCH($S321&amp;$J321,SorP!C:C,0))))</f>
        <v>PH-CAV</v>
      </c>
      <c r="U321" s="201"/>
      <c r="V321" s="226">
        <f>IF(C321="",NA(),IF(OR(C321="Smelter not listed",C321="Smelter not yet identified"),MATCH($B321&amp;$D321,'Smelter Look-up'!$J:$J,0),MATCH($B321&amp;$C321,'Smelter Look-up'!$J:$J,0)))</f>
        <v>480</v>
      </c>
      <c r="X321" s="227">
        <f t="shared" si="28"/>
        <v>0</v>
      </c>
      <c r="AB321" s="228" t="str">
        <f t="shared" si="29"/>
        <v>TinO.M. Manufacturing Philippines, Inc.</v>
      </c>
    </row>
    <row r="322" spans="1:28" s="227" customFormat="1" ht="76.5">
      <c r="A322" s="181" t="s">
        <v>1056</v>
      </c>
      <c r="B322" s="182" t="s">
        <v>140</v>
      </c>
      <c r="C322" s="186" t="s">
        <v>1057</v>
      </c>
      <c r="D322" s="230"/>
      <c r="E322" s="182" t="s">
        <v>160</v>
      </c>
      <c r="F322" s="182" t="s">
        <v>1056</v>
      </c>
      <c r="G322" s="182" t="s">
        <v>149</v>
      </c>
      <c r="H322" s="183"/>
      <c r="I322" s="184" t="str">
        <f ca="1">IF(ISERROR($V322),"",OFFSET('Smelter Look-up'!$H$4,$V322-4,0))</f>
        <v>Laizhou</v>
      </c>
      <c r="J322" s="184" t="str">
        <f ca="1">IF(ISERROR($V322),"",OFFSET('Smelter Look-up'!$I$4,$V322-4,0))</f>
        <v>Shandong Sheng</v>
      </c>
      <c r="K322" s="224"/>
      <c r="L322" s="224"/>
      <c r="M322" s="224"/>
      <c r="N322" s="224"/>
      <c r="O322" s="224" t="s">
        <v>161</v>
      </c>
      <c r="P322" s="185"/>
      <c r="Q322" s="225"/>
      <c r="R322" s="182" t="str">
        <f ca="1">IF(ISERROR($V322),"",OFFSET('Smelter Look-up'!$C$4,$V322-4,0)&amp;"")</f>
        <v>Shandong Humon Smelting Co., Ltd.</v>
      </c>
      <c r="S322" s="181" t="str">
        <f t="shared" ca="1" si="27"/>
        <v>CN</v>
      </c>
      <c r="T322" s="181" t="str">
        <f ca="1">IF(B322="","",IF(ISERROR(MATCH($J322,SorP!$B$1:$B$6279,0)),"",INDIRECT("'SorP'!$A$"&amp;MATCH($S322&amp;$J322,SorP!C:C,0))))</f>
        <v>CN-SD</v>
      </c>
      <c r="U322" s="201"/>
      <c r="V322" s="226">
        <f>IF(C322="",NA(),IF(OR(C322="Smelter not listed",C322="Smelter not yet identified"),MATCH($B322&amp;$D322,'Smelter Look-up'!$J:$J,0),MATCH($B322&amp;$C322,'Smelter Look-up'!$J:$J,0)))</f>
        <v>242</v>
      </c>
      <c r="X322" s="227">
        <f t="shared" si="28"/>
        <v>0</v>
      </c>
      <c r="AB322" s="228" t="str">
        <f t="shared" si="29"/>
        <v>GoldShandong Humon Smelting Co., Ltd.</v>
      </c>
    </row>
    <row r="323" spans="1:28" s="227" customFormat="1" ht="102">
      <c r="A323" s="181" t="s">
        <v>1058</v>
      </c>
      <c r="B323" s="182" t="s">
        <v>140</v>
      </c>
      <c r="C323" s="186" t="s">
        <v>1059</v>
      </c>
      <c r="D323" s="230"/>
      <c r="E323" s="182" t="s">
        <v>160</v>
      </c>
      <c r="F323" s="182" t="s">
        <v>1058</v>
      </c>
      <c r="G323" s="182" t="s">
        <v>149</v>
      </c>
      <c r="H323" s="183"/>
      <c r="I323" s="184" t="str">
        <f ca="1">IF(ISERROR($V323),"",OFFSET('Smelter Look-up'!$H$4,$V323-4,0))</f>
        <v>Shenzhen</v>
      </c>
      <c r="J323" s="184" t="str">
        <f ca="1">IF(ISERROR($V323),"",OFFSET('Smelter Look-up'!$I$4,$V323-4,0))</f>
        <v>Guangdong Sheng</v>
      </c>
      <c r="K323" s="224"/>
      <c r="L323" s="224"/>
      <c r="M323" s="224"/>
      <c r="N323" s="224"/>
      <c r="O323" s="224" t="s">
        <v>161</v>
      </c>
      <c r="P323" s="185"/>
      <c r="Q323" s="225"/>
      <c r="R323" s="182" t="str">
        <f ca="1">IF(ISERROR($V323),"",OFFSET('Smelter Look-up'!$C$4,$V323-4,0)&amp;"")</f>
        <v>Shenzhen Zhonghenglong Real Industry Co., Ltd.</v>
      </c>
      <c r="S323" s="181" t="str">
        <f t="shared" ca="1" si="27"/>
        <v>CN</v>
      </c>
      <c r="T323" s="181" t="str">
        <f ca="1">IF(B323="","",IF(ISERROR(MATCH($J323,SorP!$B$1:$B$6279,0)),"",INDIRECT("'SorP'!$A$"&amp;MATCH($S323&amp;$J323,SorP!C:C,0))))</f>
        <v>CN-GD</v>
      </c>
      <c r="U323" s="201"/>
      <c r="V323" s="226">
        <f>IF(C323="",NA(),IF(OR(C323="Smelter not listed",C323="Smelter not yet identified"),MATCH($B323&amp;$D323,'Smelter Look-up'!$J:$J,0),MATCH($B323&amp;$C323,'Smelter Look-up'!$J:$J,0)))</f>
        <v>249</v>
      </c>
      <c r="X323" s="227">
        <f t="shared" si="28"/>
        <v>0</v>
      </c>
      <c r="AB323" s="228" t="str">
        <f t="shared" si="29"/>
        <v>GoldShenzhen Zhonghenglong Real Industry Co., Ltd.</v>
      </c>
    </row>
    <row r="324" spans="1:28" s="227" customFormat="1" ht="140.25">
      <c r="A324" s="181" t="s">
        <v>1060</v>
      </c>
      <c r="B324" s="182" t="s">
        <v>137</v>
      </c>
      <c r="C324" s="186" t="s">
        <v>1061</v>
      </c>
      <c r="D324" s="230"/>
      <c r="E324" s="182" t="s">
        <v>248</v>
      </c>
      <c r="F324" s="182" t="s">
        <v>1060</v>
      </c>
      <c r="G324" s="182" t="s">
        <v>149</v>
      </c>
      <c r="H324" s="183"/>
      <c r="I324" s="184" t="str">
        <f ca="1">IF(ISERROR($V324),"",OFFSET('Smelter Look-up'!$H$4,$V324-4,0))</f>
        <v>Map Ta Phut</v>
      </c>
      <c r="J324" s="184" t="str">
        <f ca="1">IF(ISERROR($V324),"",OFFSET('Smelter Look-up'!$I$4,$V324-4,0))</f>
        <v>Rayong</v>
      </c>
      <c r="K324" s="224"/>
      <c r="L324" s="224"/>
      <c r="M324" s="224"/>
      <c r="N324" s="224"/>
      <c r="O324" s="224" t="s">
        <v>1062</v>
      </c>
      <c r="P324" s="185"/>
      <c r="Q324" s="225"/>
      <c r="R324" s="182" t="str">
        <f ca="1">IF(ISERROR($V324),"",OFFSET('Smelter Look-up'!$C$4,$V324-4,0)&amp;"")</f>
        <v>TANIOBIS Co., Ltd.</v>
      </c>
      <c r="S324" s="181" t="str">
        <f t="shared" ca="1" si="27"/>
        <v>TH</v>
      </c>
      <c r="T324" s="181" t="str">
        <f ca="1">IF(B324="","",IF(ISERROR(MATCH($J324,SorP!$B$1:$B$6279,0)),"",INDIRECT("'SorP'!$A$"&amp;MATCH($S324&amp;$J324,SorP!C:C,0))))</f>
        <v>TH-21</v>
      </c>
      <c r="U324" s="201"/>
      <c r="V324" s="226">
        <f>IF(C324="",NA(),IF(OR(C324="Smelter not listed",C324="Smelter not yet identified"),MATCH($B324&amp;$D324,'Smelter Look-up'!$J:$J,0),MATCH($B324&amp;$C324,'Smelter Look-up'!$J:$J,0)))</f>
        <v>373</v>
      </c>
      <c r="X324" s="227">
        <f t="shared" si="28"/>
        <v>0</v>
      </c>
      <c r="AB324" s="228" t="str">
        <f t="shared" si="29"/>
        <v>TantalumTANIOBIS Co., Ltd.</v>
      </c>
    </row>
    <row r="325" spans="1:28" s="227" customFormat="1" ht="165.75">
      <c r="A325" s="181" t="s">
        <v>1063</v>
      </c>
      <c r="B325" s="182" t="s">
        <v>137</v>
      </c>
      <c r="C325" s="186" t="s">
        <v>1064</v>
      </c>
      <c r="D325" s="230"/>
      <c r="E325" s="182" t="s">
        <v>156</v>
      </c>
      <c r="F325" s="182" t="s">
        <v>1063</v>
      </c>
      <c r="G325" s="182" t="s">
        <v>149</v>
      </c>
      <c r="H325" s="183"/>
      <c r="I325" s="184" t="str">
        <f ca="1">IF(ISERROR($V325),"",OFFSET('Smelter Look-up'!$H$4,$V325-4,0))</f>
        <v>Goslar</v>
      </c>
      <c r="J325" s="184" t="str">
        <f ca="1">IF(ISERROR($V325),"",OFFSET('Smelter Look-up'!$I$4,$V325-4,0))</f>
        <v>Niedersachsen</v>
      </c>
      <c r="K325" s="224"/>
      <c r="L325" s="224"/>
      <c r="M325" s="224"/>
      <c r="N325" s="224"/>
      <c r="O325" s="224" t="s">
        <v>1065</v>
      </c>
      <c r="P325" s="185"/>
      <c r="Q325" s="225"/>
      <c r="R325" s="182" t="str">
        <f ca="1">IF(ISERROR($V325),"",OFFSET('Smelter Look-up'!$C$4,$V325-4,0)&amp;"")</f>
        <v>TANIOBIS GmbH</v>
      </c>
      <c r="S325" s="181" t="str">
        <f ca="1">IF(B325="","",IF(ISERROR(MATCH($E325,CL,0)),"Unknown",INDIRECT("'C'!$A$"&amp;MATCH($E325,CL,0)+1)))</f>
        <v>DE</v>
      </c>
      <c r="T325" s="181" t="str">
        <f ca="1">IF(B325="","",IF(ISERROR(MATCH($J325,SorP!$B$1:$B$6279,0)),"",INDIRECT("'SorP'!$A$"&amp;MATCH($S325&amp;$J325,SorP!C:C,0))))</f>
        <v>DE-NI</v>
      </c>
      <c r="U325" s="201"/>
      <c r="V325" s="226">
        <f>IF(C325="",NA(),IF(OR(C325="Smelter not listed",C325="Smelter not yet identified"),MATCH($B325&amp;$D325,'Smelter Look-up'!$J:$J,0),MATCH($B325&amp;$C325,'Smelter Look-up'!$J:$J,0)))</f>
        <v>374</v>
      </c>
      <c r="X325" s="227">
        <f>IF(AND(C325="Smelter not listed",OR(LEN(D325)=0,LEN(E325)=0)),1,0)</f>
        <v>0</v>
      </c>
      <c r="AB325" s="228" t="str">
        <f>B325&amp;C325</f>
        <v>TantalumTANIOBIS GmbH</v>
      </c>
    </row>
    <row r="326" spans="1:28" s="227" customFormat="1" ht="114.75">
      <c r="A326" s="181" t="s">
        <v>1066</v>
      </c>
      <c r="B326" s="182" t="s">
        <v>139</v>
      </c>
      <c r="C326" s="186" t="s">
        <v>1067</v>
      </c>
      <c r="D326" s="230"/>
      <c r="E326" s="182" t="s">
        <v>160</v>
      </c>
      <c r="F326" s="182" t="s">
        <v>1066</v>
      </c>
      <c r="G326" s="182" t="s">
        <v>149</v>
      </c>
      <c r="H326" s="183"/>
      <c r="I326" s="184" t="str">
        <f ca="1">IF(ISERROR($V326),"",OFFSET('Smelter Look-up'!$H$4,$V326-4,0))</f>
        <v>Ganzhou</v>
      </c>
      <c r="J326" s="184" t="str">
        <f ca="1">IF(ISERROR($V326),"",OFFSET('Smelter Look-up'!$I$4,$V326-4,0))</f>
        <v>Jiangxi Sheng</v>
      </c>
      <c r="K326" s="224"/>
      <c r="L326" s="224"/>
      <c r="M326" s="224"/>
      <c r="N326" s="224"/>
      <c r="O326" s="224" t="s">
        <v>1068</v>
      </c>
      <c r="P326" s="185"/>
      <c r="Q326" s="225"/>
      <c r="R326" s="182" t="str">
        <f ca="1">IF(ISERROR($V326),"",OFFSET('Smelter Look-up'!$C$4,$V326-4,0)&amp;"")</f>
        <v>Jiangwu H.C. Starck Tungsten Products Co., Ltd.</v>
      </c>
      <c r="S326" s="181" t="str">
        <f t="shared" ref="S326:S357" ca="1" si="30">IF(B326="","",IF(ISERROR(MATCH($E326,CL,0)),"Unknown",INDIRECT("'C'!$A$"&amp;MATCH($E326,CL,0)+1)))</f>
        <v>CN</v>
      </c>
      <c r="T326" s="181" t="str">
        <f ca="1">IF(B326="","",IF(ISERROR(MATCH($J326,SorP!$B$1:$B$6279,0)),"",INDIRECT("'SorP'!$A$"&amp;MATCH($S326&amp;$J326,SorP!C:C,0))))</f>
        <v>CN-JX</v>
      </c>
      <c r="U326" s="201"/>
      <c r="V326" s="226">
        <f>IF(C326="",NA(),IF(OR(C326="Smelter not listed",C326="Smelter not yet identified"),MATCH($B326&amp;$D326,'Smelter Look-up'!$J:$J,0),MATCH($B326&amp;$C326,'Smelter Look-up'!$J:$J,0)))</f>
        <v>601</v>
      </c>
      <c r="X326" s="227">
        <f t="shared" ref="X326:X357" si="31">IF(AND(C326="Smelter not listed",OR(LEN(D326)=0,LEN(E326)=0)),1,0)</f>
        <v>0</v>
      </c>
      <c r="AB326" s="228" t="str">
        <f t="shared" ref="AB326:AB357" si="32">B326&amp;C326</f>
        <v>TungstenJiangwu H.C. Starck Tungsten Products Co., Ltd.</v>
      </c>
    </row>
    <row r="327" spans="1:28" s="227" customFormat="1" ht="127.5">
      <c r="A327" s="181" t="s">
        <v>1069</v>
      </c>
      <c r="B327" s="182" t="s">
        <v>137</v>
      </c>
      <c r="C327" s="186" t="s">
        <v>1070</v>
      </c>
      <c r="D327" s="230"/>
      <c r="E327" s="182" t="s">
        <v>173</v>
      </c>
      <c r="F327" s="182" t="s">
        <v>1069</v>
      </c>
      <c r="G327" s="182" t="s">
        <v>149</v>
      </c>
      <c r="H327" s="183"/>
      <c r="I327" s="184" t="str">
        <f ca="1">IF(ISERROR($V327),"",OFFSET('Smelter Look-up'!$H$4,$V327-4,0))</f>
        <v>Aizuwakamatsu</v>
      </c>
      <c r="J327" s="184" t="str">
        <f ca="1">IF(ISERROR($V327),"",OFFSET('Smelter Look-up'!$I$4,$V327-4,0))</f>
        <v>Fukushima</v>
      </c>
      <c r="K327" s="224"/>
      <c r="L327" s="224"/>
      <c r="M327" s="224"/>
      <c r="N327" s="224"/>
      <c r="O327" s="224" t="s">
        <v>1071</v>
      </c>
      <c r="P327" s="185"/>
      <c r="Q327" s="225"/>
      <c r="R327" s="182" t="str">
        <f ca="1">IF(ISERROR($V327),"",OFFSET('Smelter Look-up'!$C$4,$V327-4,0)&amp;"")</f>
        <v>Global Advanced Metals Aizu</v>
      </c>
      <c r="S327" s="181" t="str">
        <f t="shared" ca="1" si="30"/>
        <v>JP</v>
      </c>
      <c r="T327" s="181" t="str">
        <f ca="1">IF(B327="","",IF(ISERROR(MATCH($J327,SorP!$B$1:$B$6279,0)),"",INDIRECT("'SorP'!$A$"&amp;MATCH($S327&amp;$J327,SorP!C:C,0))))</f>
        <v>JP-07</v>
      </c>
      <c r="U327" s="201"/>
      <c r="V327" s="226">
        <f>IF(C327="",NA(),IF(OR(C327="Smelter not listed",C327="Smelter not yet identified"),MATCH($B327&amp;$D327,'Smelter Look-up'!$J:$J,0),MATCH($B327&amp;$C327,'Smelter Look-up'!$J:$J,0)))</f>
        <v>330</v>
      </c>
      <c r="X327" s="227">
        <f t="shared" si="31"/>
        <v>0</v>
      </c>
      <c r="AB327" s="228" t="str">
        <f t="shared" si="32"/>
        <v>TantalumGlobal Advanced Metals Aizu</v>
      </c>
    </row>
    <row r="328" spans="1:28" s="227" customFormat="1" ht="140.25">
      <c r="A328" s="181" t="s">
        <v>1072</v>
      </c>
      <c r="B328" s="182" t="s">
        <v>140</v>
      </c>
      <c r="C328" s="186" t="s">
        <v>1073</v>
      </c>
      <c r="D328" s="230"/>
      <c r="E328" s="182" t="s">
        <v>445</v>
      </c>
      <c r="F328" s="182" t="s">
        <v>1072</v>
      </c>
      <c r="G328" s="182" t="s">
        <v>149</v>
      </c>
      <c r="H328" s="183"/>
      <c r="I328" s="184" t="str">
        <f ca="1">IF(ISERROR($V328),"",OFFSET('Smelter Look-up'!$H$4,$V328-4,0))</f>
        <v>Dubai</v>
      </c>
      <c r="J328" s="184" t="str">
        <f ca="1">IF(ISERROR($V328),"",OFFSET('Smelter Look-up'!$I$4,$V328-4,0))</f>
        <v>Dubayy</v>
      </c>
      <c r="K328" s="224"/>
      <c r="L328" s="224"/>
      <c r="M328" s="224"/>
      <c r="N328" s="224"/>
      <c r="O328" s="224" t="s">
        <v>1074</v>
      </c>
      <c r="P328" s="185"/>
      <c r="Q328" s="225"/>
      <c r="R328" s="182" t="str">
        <f ca="1">IF(ISERROR($V328),"",OFFSET('Smelter Look-up'!$C$4,$V328-4,0)&amp;"")</f>
        <v>Al Etihad Gold Refinery DMCC</v>
      </c>
      <c r="S328" s="181" t="str">
        <f t="shared" ca="1" si="30"/>
        <v>AE</v>
      </c>
      <c r="T328" s="181" t="str">
        <f ca="1">IF(B328="","",IF(ISERROR(MATCH($J328,SorP!$B$1:$B$6279,0)),"",INDIRECT("'SorP'!$A$"&amp;MATCH($S328&amp;$J328,SorP!C:C,0))))</f>
        <v>AE-DU</v>
      </c>
      <c r="U328" s="201"/>
      <c r="V328" s="226">
        <f>IF(C328="",NA(),IF(OR(C328="Smelter not listed",C328="Smelter not yet identified"),MATCH($B328&amp;$D328,'Smelter Look-up'!$J:$J,0),MATCH($B328&amp;$C328,'Smelter Look-up'!$J:$J,0)))</f>
        <v>16</v>
      </c>
      <c r="X328" s="227">
        <f t="shared" si="31"/>
        <v>0</v>
      </c>
      <c r="AB328" s="228" t="str">
        <f t="shared" si="32"/>
        <v>GoldAl Etihad Gold Refinery DMCC</v>
      </c>
    </row>
    <row r="329" spans="1:28" s="227" customFormat="1" ht="51">
      <c r="A329" s="181" t="s">
        <v>1075</v>
      </c>
      <c r="B329" s="182" t="s">
        <v>140</v>
      </c>
      <c r="C329" s="186" t="s">
        <v>1076</v>
      </c>
      <c r="D329" s="230"/>
      <c r="E329" s="182" t="s">
        <v>445</v>
      </c>
      <c r="F329" s="182" t="s">
        <v>1075</v>
      </c>
      <c r="G329" s="182" t="s">
        <v>149</v>
      </c>
      <c r="H329" s="183"/>
      <c r="I329" s="184" t="str">
        <f ca="1">IF(ISERROR($V329),"",OFFSET('Smelter Look-up'!$H$4,$V329-4,0))</f>
        <v>Dubai</v>
      </c>
      <c r="J329" s="184" t="str">
        <f ca="1">IF(ISERROR($V329),"",OFFSET('Smelter Look-up'!$I$4,$V329-4,0))</f>
        <v>Dubayy</v>
      </c>
      <c r="K329" s="224"/>
      <c r="L329" s="224"/>
      <c r="M329" s="224"/>
      <c r="N329" s="224"/>
      <c r="O329" s="224" t="s">
        <v>1077</v>
      </c>
      <c r="P329" s="185"/>
      <c r="Q329" s="225"/>
      <c r="R329" s="182" t="str">
        <f ca="1">IF(ISERROR($V329),"",OFFSET('Smelter Look-up'!$C$4,$V329-4,0)&amp;"")</f>
        <v>Kaloti Precious Metals</v>
      </c>
      <c r="S329" s="181" t="str">
        <f t="shared" ca="1" si="30"/>
        <v>AE</v>
      </c>
      <c r="T329" s="181" t="str">
        <f ca="1">IF(B329="","",IF(ISERROR(MATCH($J329,SorP!$B$1:$B$6279,0)),"",INDIRECT("'SorP'!$A$"&amp;MATCH($S329&amp;$J329,SorP!C:C,0))))</f>
        <v>AE-DU</v>
      </c>
      <c r="U329" s="201"/>
      <c r="V329" s="226">
        <f>IF(C329="",NA(),IF(OR(C329="Smelter not listed",C329="Smelter not yet identified"),MATCH($B329&amp;$D329,'Smelter Look-up'!$J:$J,0),MATCH($B329&amp;$C329,'Smelter Look-up'!$J:$J,0)))</f>
        <v>134</v>
      </c>
      <c r="X329" s="227">
        <f t="shared" si="31"/>
        <v>0</v>
      </c>
      <c r="AB329" s="228" t="str">
        <f t="shared" si="32"/>
        <v>GoldKaloti Precious Metals</v>
      </c>
    </row>
    <row r="330" spans="1:28" s="227" customFormat="1" ht="191.25">
      <c r="A330" s="181" t="s">
        <v>1078</v>
      </c>
      <c r="B330" s="182" t="s">
        <v>138</v>
      </c>
      <c r="C330" s="186" t="s">
        <v>1079</v>
      </c>
      <c r="D330" s="230"/>
      <c r="E330" s="182" t="s">
        <v>427</v>
      </c>
      <c r="F330" s="182" t="s">
        <v>1078</v>
      </c>
      <c r="G330" s="182" t="s">
        <v>149</v>
      </c>
      <c r="H330" s="183"/>
      <c r="I330" s="184" t="str">
        <f ca="1">IF(ISERROR($V330),"",OFFSET('Smelter Look-up'!$H$4,$V330-4,0))</f>
        <v>Tinh Tuc</v>
      </c>
      <c r="J330" s="184" t="str">
        <f ca="1">IF(ISERROR($V330),"",OFFSET('Smelter Look-up'!$I$4,$V330-4,0))</f>
        <v>Cao Bằng</v>
      </c>
      <c r="K330" s="224"/>
      <c r="L330" s="224"/>
      <c r="M330" s="224"/>
      <c r="N330" s="224"/>
      <c r="O330" s="224" t="s">
        <v>1080</v>
      </c>
      <c r="P330" s="185"/>
      <c r="Q330" s="225"/>
      <c r="R330" s="182" t="str">
        <f ca="1">IF(ISERROR($V330),"",OFFSET('Smelter Look-up'!$C$4,$V330-4,0)&amp;"")</f>
        <v>Electro-Mechanical Facility of the Cao Bang Minerals &amp; Metallurgy Joint Stock Company</v>
      </c>
      <c r="S330" s="181" t="str">
        <f t="shared" ca="1" si="30"/>
        <v>VN</v>
      </c>
      <c r="T330" s="181" t="str">
        <f ca="1">IF(B330="","",IF(ISERROR(MATCH($J330,SorP!$B$1:$B$6279,0)),"",INDIRECT("'SorP'!$A$"&amp;MATCH($S330&amp;$J330,SorP!C:C,0))))</f>
        <v>VN-04</v>
      </c>
      <c r="U330" s="201"/>
      <c r="V330" s="226">
        <f>IF(C330="",NA(),IF(OR(C330="Smelter not listed",C330="Smelter not yet identified"),MATCH($B330&amp;$D330,'Smelter Look-up'!$J:$J,0),MATCH($B330&amp;$C330,'Smelter Look-up'!$J:$J,0)))</f>
        <v>420</v>
      </c>
      <c r="X330" s="227">
        <f t="shared" si="31"/>
        <v>0</v>
      </c>
      <c r="AB330" s="228" t="str">
        <f t="shared" si="32"/>
        <v>TinElectro-Mechanical Facility of the Cao Bang Minerals &amp; Metallurgy Joint Stock Company</v>
      </c>
    </row>
    <row r="331" spans="1:28" s="227" customFormat="1" ht="114.75">
      <c r="A331" s="181" t="s">
        <v>1081</v>
      </c>
      <c r="B331" s="182" t="s">
        <v>138</v>
      </c>
      <c r="C331" s="186" t="s">
        <v>1082</v>
      </c>
      <c r="D331" s="230"/>
      <c r="E331" s="182" t="s">
        <v>427</v>
      </c>
      <c r="F331" s="182" t="s">
        <v>1081</v>
      </c>
      <c r="G331" s="182" t="s">
        <v>149</v>
      </c>
      <c r="H331" s="183"/>
      <c r="I331" s="184" t="str">
        <f ca="1">IF(ISERROR($V331),"",OFFSET('Smelter Look-up'!$H$4,$V331-4,0))</f>
        <v>Tan Quang</v>
      </c>
      <c r="J331" s="184" t="str">
        <f ca="1">IF(ISERROR($V331),"",OFFSET('Smelter Look-up'!$I$4,$V331-4,0))</f>
        <v>Tuyên Quang</v>
      </c>
      <c r="K331" s="224"/>
      <c r="L331" s="224"/>
      <c r="M331" s="224"/>
      <c r="N331" s="224"/>
      <c r="O331" s="224" t="s">
        <v>1083</v>
      </c>
      <c r="P331" s="185"/>
      <c r="Q331" s="225"/>
      <c r="R331" s="182" t="str">
        <f ca="1">IF(ISERROR($V331),"",OFFSET('Smelter Look-up'!$C$4,$V331-4,0)&amp;"")</f>
        <v>Tuyen Quang Non-Ferrous Metals Joint Stock Company</v>
      </c>
      <c r="S331" s="181" t="str">
        <f t="shared" ca="1" si="30"/>
        <v>VN</v>
      </c>
      <c r="T331" s="181" t="str">
        <f ca="1">IF(B331="","",IF(ISERROR(MATCH($J331,SorP!$B$1:$B$6279,0)),"",INDIRECT("'SorP'!$A$"&amp;MATCH($S331&amp;$J331,SorP!C:C,0))))</f>
        <v>VN-07</v>
      </c>
      <c r="U331" s="201"/>
      <c r="V331" s="226">
        <f>IF(C331="",NA(),IF(OR(C331="Smelter not listed",C331="Smelter not yet identified"),MATCH($B331&amp;$D331,'Smelter Look-up'!$J:$J,0),MATCH($B331&amp;$C331,'Smelter Look-up'!$J:$J,0)))</f>
        <v>532</v>
      </c>
      <c r="X331" s="227">
        <f t="shared" si="31"/>
        <v>0</v>
      </c>
      <c r="AB331" s="228" t="str">
        <f t="shared" si="32"/>
        <v>TinTuyen Quang Non-Ferrous Metals Joint Stock Company</v>
      </c>
    </row>
    <row r="332" spans="1:28" s="227" customFormat="1" ht="140.25">
      <c r="A332" s="181" t="s">
        <v>1084</v>
      </c>
      <c r="B332" s="182" t="s">
        <v>140</v>
      </c>
      <c r="C332" s="186" t="s">
        <v>1085</v>
      </c>
      <c r="D332" s="230"/>
      <c r="E332" s="182" t="s">
        <v>169</v>
      </c>
      <c r="F332" s="182" t="s">
        <v>1084</v>
      </c>
      <c r="G332" s="182" t="s">
        <v>149</v>
      </c>
      <c r="H332" s="183"/>
      <c r="I332" s="184" t="str">
        <f ca="1">IF(ISERROR($V332),"",OFFSET('Smelter Look-up'!$H$4,$V332-4,0))</f>
        <v>Gangnam</v>
      </c>
      <c r="J332" s="184" t="str">
        <f ca="1">IF(ISERROR($V332),"",OFFSET('Smelter Look-up'!$I$4,$V332-4,0))</f>
        <v>Seoul-teukbyeolsi</v>
      </c>
      <c r="K332" s="224"/>
      <c r="L332" s="224"/>
      <c r="M332" s="224"/>
      <c r="N332" s="224"/>
      <c r="O332" s="224" t="s">
        <v>1086</v>
      </c>
      <c r="P332" s="185"/>
      <c r="Q332" s="225"/>
      <c r="R332" s="182" t="str">
        <f ca="1">IF(ISERROR($V332),"",OFFSET('Smelter Look-up'!$C$4,$V332-4,0)&amp;"")</f>
        <v>Korea Zinc Co., Ltd.</v>
      </c>
      <c r="S332" s="181" t="str">
        <f t="shared" ca="1" si="30"/>
        <v>KR</v>
      </c>
      <c r="T332" s="181" t="str">
        <f ca="1">IF(B332="","",IF(ISERROR(MATCH($J332,SorP!$B$1:$B$6279,0)),"",INDIRECT("'SorP'!$A$"&amp;MATCH($S332&amp;$J332,SorP!C:C,0))))</f>
        <v>KR-11</v>
      </c>
      <c r="U332" s="201"/>
      <c r="V332" s="226">
        <f>IF(C332="",NA(),IF(OR(C332="Smelter not listed",C332="Smelter not yet identified"),MATCH($B332&amp;$D332,'Smelter Look-up'!$J:$J,0),MATCH($B332&amp;$C332,'Smelter Look-up'!$J:$J,0)))</f>
        <v>144</v>
      </c>
      <c r="X332" s="227">
        <f t="shared" si="31"/>
        <v>0</v>
      </c>
      <c r="AB332" s="228" t="str">
        <f t="shared" si="32"/>
        <v>GoldKorea Zinc Co., Ltd.</v>
      </c>
    </row>
    <row r="333" spans="1:28" s="227" customFormat="1" ht="178.5">
      <c r="A333" s="181" t="s">
        <v>1087</v>
      </c>
      <c r="B333" s="182" t="s">
        <v>140</v>
      </c>
      <c r="C333" s="186" t="s">
        <v>1088</v>
      </c>
      <c r="D333" s="230"/>
      <c r="E333" s="182" t="s">
        <v>225</v>
      </c>
      <c r="F333" s="182" t="s">
        <v>1087</v>
      </c>
      <c r="G333" s="182" t="s">
        <v>149</v>
      </c>
      <c r="H333" s="183"/>
      <c r="I333" s="184" t="str">
        <f ca="1">IF(ISERROR($V333),"",OFFSET('Smelter Look-up'!$H$4,$V333-4,0))</f>
        <v>Sao Paulo</v>
      </c>
      <c r="J333" s="184" t="str">
        <f ca="1">IF(ISERROR($V333),"",OFFSET('Smelter Look-up'!$I$4,$V333-4,0))</f>
        <v>São Paulo</v>
      </c>
      <c r="K333" s="224"/>
      <c r="L333" s="224"/>
      <c r="M333" s="224"/>
      <c r="N333" s="224"/>
      <c r="O333" s="224" t="s">
        <v>1089</v>
      </c>
      <c r="P333" s="185"/>
      <c r="Q333" s="225"/>
      <c r="R333" s="182" t="str">
        <f ca="1">IF(ISERROR($V333),"",OFFSET('Smelter Look-up'!$C$4,$V333-4,0)&amp;"")</f>
        <v>Marsam Metals</v>
      </c>
      <c r="S333" s="181" t="str">
        <f t="shared" ca="1" si="30"/>
        <v>BR</v>
      </c>
      <c r="T333" s="181" t="str">
        <f ca="1">IF(B333="","",IF(ISERROR(MATCH($J333,SorP!$B$1:$B$6279,0)),"",INDIRECT("'SorP'!$A$"&amp;MATCH($S333&amp;$J333,SorP!C:C,0))))</f>
        <v>BR-SP</v>
      </c>
      <c r="U333" s="201"/>
      <c r="V333" s="226">
        <f>IF(C333="",NA(),IF(OR(C333="Smelter not listed",C333="Smelter not yet identified"),MATCH($B333&amp;$D333,'Smelter Look-up'!$J:$J,0),MATCH($B333&amp;$C333,'Smelter Look-up'!$J:$J,0)))</f>
        <v>162</v>
      </c>
      <c r="X333" s="227">
        <f t="shared" si="31"/>
        <v>0</v>
      </c>
      <c r="AB333" s="228" t="str">
        <f t="shared" si="32"/>
        <v>GoldMarsam Metals</v>
      </c>
    </row>
    <row r="334" spans="1:28" s="227" customFormat="1" ht="51">
      <c r="A334" s="181" t="s">
        <v>1090</v>
      </c>
      <c r="B334" s="182" t="s">
        <v>140</v>
      </c>
      <c r="C334" s="186" t="s">
        <v>1091</v>
      </c>
      <c r="D334" s="230"/>
      <c r="E334" s="182" t="s">
        <v>330</v>
      </c>
      <c r="F334" s="182" t="s">
        <v>1090</v>
      </c>
      <c r="G334" s="182" t="s">
        <v>149</v>
      </c>
      <c r="H334" s="183"/>
      <c r="I334" s="184" t="str">
        <f ca="1">IF(ISERROR($V334),"",OFFSET('Smelter Look-up'!$H$4,$V334-4,0))</f>
        <v>Astana</v>
      </c>
      <c r="J334" s="184" t="str">
        <f ca="1">IF(ISERROR($V334),"",OFFSET('Smelter Look-up'!$I$4,$V334-4,0))</f>
        <v>Almaty</v>
      </c>
      <c r="K334" s="224"/>
      <c r="L334" s="224"/>
      <c r="M334" s="224"/>
      <c r="N334" s="224"/>
      <c r="O334" s="224" t="s">
        <v>1092</v>
      </c>
      <c r="P334" s="185"/>
      <c r="Q334" s="225"/>
      <c r="R334" s="182" t="str">
        <f ca="1">IF(ISERROR($V334),"",OFFSET('Smelter Look-up'!$C$4,$V334-4,0)&amp;"")</f>
        <v>TOO Tau-Ken-Altyn</v>
      </c>
      <c r="S334" s="181" t="str">
        <f t="shared" ca="1" si="30"/>
        <v>KZ</v>
      </c>
      <c r="T334" s="181" t="str">
        <f ca="1">IF(B334="","",IF(ISERROR(MATCH($J334,SorP!$B$1:$B$6279,0)),"",INDIRECT("'SorP'!$A$"&amp;MATCH($S334&amp;$J334,SorP!C:C,0))))</f>
        <v>KZ-ALA</v>
      </c>
      <c r="U334" s="201"/>
      <c r="V334" s="226">
        <f>IF(C334="",NA(),IF(OR(C334="Smelter not listed",C334="Smelter not yet identified"),MATCH($B334&amp;$D334,'Smelter Look-up'!$J:$J,0),MATCH($B334&amp;$C334,'Smelter Look-up'!$J:$J,0)))</f>
        <v>287</v>
      </c>
      <c r="X334" s="227">
        <f t="shared" si="31"/>
        <v>0</v>
      </c>
      <c r="AB334" s="228" t="str">
        <f t="shared" si="32"/>
        <v>GoldTOO Tau-Ken-Altyn</v>
      </c>
    </row>
    <row r="335" spans="1:28" s="227" customFormat="1" ht="204">
      <c r="A335" s="181" t="s">
        <v>1093</v>
      </c>
      <c r="B335" s="182" t="s">
        <v>139</v>
      </c>
      <c r="C335" s="186" t="s">
        <v>1094</v>
      </c>
      <c r="D335" s="230"/>
      <c r="E335" s="182" t="s">
        <v>177</v>
      </c>
      <c r="F335" s="182" t="s">
        <v>1093</v>
      </c>
      <c r="G335" s="182" t="s">
        <v>149</v>
      </c>
      <c r="H335" s="183"/>
      <c r="I335" s="184" t="str">
        <f ca="1">IF(ISERROR($V335),"",OFFSET('Smelter Look-up'!$H$4,$V335-4,0))</f>
        <v>Nalchik</v>
      </c>
      <c r="J335" s="184" t="str">
        <f ca="1">IF(ISERROR($V335),"",OFFSET('Smelter Look-up'!$I$4,$V335-4,0))</f>
        <v>Kabardino-Balkarskaya Respublika</v>
      </c>
      <c r="K335" s="224"/>
      <c r="L335" s="224"/>
      <c r="M335" s="224"/>
      <c r="N335" s="224"/>
      <c r="O335" s="224" t="s">
        <v>1095</v>
      </c>
      <c r="P335" s="185"/>
      <c r="Q335" s="225"/>
      <c r="R335" s="182" t="str">
        <f ca="1">IF(ISERROR($V335),"",OFFSET('Smelter Look-up'!$C$4,$V335-4,0)&amp;"")</f>
        <v>Hydrometallurg, JSC</v>
      </c>
      <c r="S335" s="181" t="str">
        <f t="shared" ca="1" si="30"/>
        <v>RU</v>
      </c>
      <c r="T335" s="181" t="str">
        <f ca="1">IF(B335="","",IF(ISERROR(MATCH($J335,SorP!$B$1:$B$6279,0)),"",INDIRECT("'SorP'!$A$"&amp;MATCH($S335&amp;$J335,SorP!C:C,0))))</f>
        <v>RU-KB</v>
      </c>
      <c r="U335" s="201"/>
      <c r="V335" s="226">
        <f>IF(C335="",NA(),IF(OR(C335="Smelter not listed",C335="Smelter not yet identified"),MATCH($B335&amp;$D335,'Smelter Look-up'!$J:$J,0),MATCH($B335&amp;$C335,'Smelter Look-up'!$J:$J,0)))</f>
        <v>599</v>
      </c>
      <c r="X335" s="227">
        <f t="shared" si="31"/>
        <v>0</v>
      </c>
      <c r="AB335" s="228" t="str">
        <f t="shared" si="32"/>
        <v>TungstenHydrometallurg, JSC</v>
      </c>
    </row>
    <row r="336" spans="1:28" s="227" customFormat="1" ht="114.75">
      <c r="A336" s="181" t="s">
        <v>1096</v>
      </c>
      <c r="B336" s="182" t="s">
        <v>138</v>
      </c>
      <c r="C336" s="186" t="s">
        <v>1097</v>
      </c>
      <c r="D336" s="230"/>
      <c r="E336" s="182" t="s">
        <v>427</v>
      </c>
      <c r="F336" s="182" t="s">
        <v>1096</v>
      </c>
      <c r="G336" s="182" t="s">
        <v>149</v>
      </c>
      <c r="H336" s="183"/>
      <c r="I336" s="184" t="str">
        <f ca="1">IF(ISERROR($V336),"",OFFSET('Smelter Look-up'!$H$4,$V336-4,0))</f>
        <v>Quy Hop</v>
      </c>
      <c r="J336" s="184" t="str">
        <f ca="1">IF(ISERROR($V336),"",OFFSET('Smelter Look-up'!$I$4,$V336-4,0))</f>
        <v>Nghệ An</v>
      </c>
      <c r="K336" s="224"/>
      <c r="L336" s="224"/>
      <c r="M336" s="224"/>
      <c r="N336" s="224"/>
      <c r="O336" s="224" t="s">
        <v>1098</v>
      </c>
      <c r="P336" s="185"/>
      <c r="Q336" s="225"/>
      <c r="R336" s="182" t="str">
        <f ca="1">IF(ISERROR($V336),"",OFFSET('Smelter Look-up'!$C$4,$V336-4,0)&amp;"")</f>
        <v>An Vinh Joint Stock Mineral Processing Company</v>
      </c>
      <c r="S336" s="181" t="str">
        <f t="shared" ca="1" si="30"/>
        <v>VN</v>
      </c>
      <c r="T336" s="181" t="str">
        <f ca="1">IF(B336="","",IF(ISERROR(MATCH($J336,SorP!$B$1:$B$6279,0)),"",INDIRECT("'SorP'!$A$"&amp;MATCH($S336&amp;$J336,SorP!C:C,0))))</f>
        <v>VN-22</v>
      </c>
      <c r="U336" s="201"/>
      <c r="V336" s="226">
        <f>IF(C336="",NA(),IF(OR(C336="Smelter not listed",C336="Smelter not yet identified"),MATCH($B336&amp;$D336,'Smelter Look-up'!$J:$J,0),MATCH($B336&amp;$C336,'Smelter Look-up'!$J:$J,0)))</f>
        <v>393</v>
      </c>
      <c r="X336" s="227">
        <f t="shared" si="31"/>
        <v>0</v>
      </c>
      <c r="AB336" s="228" t="str">
        <f t="shared" si="32"/>
        <v>TinAn Vinh Joint Stock Mineral Processing Company</v>
      </c>
    </row>
    <row r="337" spans="1:28" s="227" customFormat="1" ht="76.5">
      <c r="A337" s="181" t="s">
        <v>1099</v>
      </c>
      <c r="B337" s="182" t="s">
        <v>137</v>
      </c>
      <c r="C337" s="186" t="s">
        <v>467</v>
      </c>
      <c r="D337" s="230"/>
      <c r="E337" s="182" t="s">
        <v>225</v>
      </c>
      <c r="F337" s="182" t="s">
        <v>1099</v>
      </c>
      <c r="G337" s="182" t="s">
        <v>149</v>
      </c>
      <c r="H337" s="183"/>
      <c r="I337" s="184" t="str">
        <f ca="1">IF(ISERROR($V337),"",OFFSET('Smelter Look-up'!$H$4,$V337-4,0))</f>
        <v>São João del Rei</v>
      </c>
      <c r="J337" s="184" t="str">
        <f ca="1">IF(ISERROR($V337),"",OFFSET('Smelter Look-up'!$I$4,$V337-4,0))</f>
        <v>Minas gerais</v>
      </c>
      <c r="K337" s="224"/>
      <c r="L337" s="224"/>
      <c r="M337" s="224"/>
      <c r="N337" s="224"/>
      <c r="O337" s="224" t="s">
        <v>1100</v>
      </c>
      <c r="P337" s="185"/>
      <c r="Q337" s="225"/>
      <c r="R337" s="182" t="str">
        <f ca="1">IF(ISERROR($V337),"",OFFSET('Smelter Look-up'!$C$4,$V337-4,0)&amp;"")</f>
        <v>Resind Industria e Comercio Ltda.</v>
      </c>
      <c r="S337" s="181" t="str">
        <f t="shared" ca="1" si="30"/>
        <v>BR</v>
      </c>
      <c r="T337" s="181" t="str">
        <f ca="1">IF(B337="","",IF(ISERROR(MATCH($J337,SorP!$B$1:$B$6279,0)),"",INDIRECT("'SorP'!$A$"&amp;MATCH($S337&amp;$J337,SorP!C:C,0))))</f>
        <v>BR-MG</v>
      </c>
      <c r="U337" s="201"/>
      <c r="V337" s="226">
        <f>IF(C337="",NA(),IF(OR(C337="Smelter not listed",C337="Smelter not yet identified"),MATCH($B337&amp;$D337,'Smelter Look-up'!$J:$J,0),MATCH($B337&amp;$C337,'Smelter Look-up'!$J:$J,0)))</f>
        <v>363</v>
      </c>
      <c r="X337" s="227">
        <f t="shared" si="31"/>
        <v>0</v>
      </c>
      <c r="AB337" s="228" t="str">
        <f t="shared" si="32"/>
        <v>TantalumResind Industria e Comercio Ltda.</v>
      </c>
    </row>
    <row r="338" spans="1:28" s="227" customFormat="1" ht="76.5">
      <c r="A338" s="181" t="s">
        <v>1101</v>
      </c>
      <c r="B338" s="182" t="s">
        <v>140</v>
      </c>
      <c r="C338" s="186" t="s">
        <v>1102</v>
      </c>
      <c r="D338" s="230"/>
      <c r="E338" s="182" t="s">
        <v>160</v>
      </c>
      <c r="F338" s="182" t="s">
        <v>1101</v>
      </c>
      <c r="G338" s="182" t="s">
        <v>149</v>
      </c>
      <c r="H338" s="183"/>
      <c r="I338" s="184" t="str">
        <f ca="1">IF(ISERROR($V338),"",OFFSET('Smelter Look-up'!$H$4,$V338-4,0))</f>
        <v>Shenzhen</v>
      </c>
      <c r="J338" s="184" t="str">
        <f ca="1">IF(ISERROR($V338),"",OFFSET('Smelter Look-up'!$I$4,$V338-4,0))</f>
        <v>Guangdong Sheng</v>
      </c>
      <c r="K338" s="224"/>
      <c r="L338" s="224"/>
      <c r="M338" s="224"/>
      <c r="N338" s="224"/>
      <c r="O338" s="224" t="s">
        <v>435</v>
      </c>
      <c r="P338" s="185"/>
      <c r="Q338" s="225"/>
      <c r="R338" s="182" t="str">
        <f ca="1">IF(ISERROR($V338),"",OFFSET('Smelter Look-up'!$C$4,$V338-4,0)&amp;"")</f>
        <v>Shenzhen CuiLu Gold Co., Ltd.</v>
      </c>
      <c r="S338" s="181" t="str">
        <f t="shared" ca="1" si="30"/>
        <v>CN</v>
      </c>
      <c r="T338" s="181" t="str">
        <f ca="1">IF(B338="","",IF(ISERROR(MATCH($J338,SorP!$B$1:$B$6279,0)),"",INDIRECT("'SorP'!$A$"&amp;MATCH($S338&amp;$J338,SorP!C:C,0))))</f>
        <v>CN-GD</v>
      </c>
      <c r="U338" s="201"/>
      <c r="V338" s="226">
        <f>IF(C338="",NA(),IF(OR(C338="Smelter not listed",C338="Smelter not yet identified"),MATCH($B338&amp;$D338,'Smelter Look-up'!$J:$J,0),MATCH($B338&amp;$C338,'Smelter Look-up'!$J:$J,0)))</f>
        <v>248</v>
      </c>
      <c r="X338" s="227">
        <f t="shared" si="31"/>
        <v>0</v>
      </c>
      <c r="AB338" s="228" t="str">
        <f t="shared" si="32"/>
        <v>GoldShenzhen CuiLu Gold Co., Ltd.</v>
      </c>
    </row>
    <row r="339" spans="1:28" s="227" customFormat="1" ht="140.25">
      <c r="A339" s="181" t="s">
        <v>1103</v>
      </c>
      <c r="B339" s="182" t="s">
        <v>140</v>
      </c>
      <c r="C339" s="186" t="s">
        <v>1104</v>
      </c>
      <c r="D339" s="230"/>
      <c r="E339" s="182" t="s">
        <v>1105</v>
      </c>
      <c r="F339" s="182" t="s">
        <v>1103</v>
      </c>
      <c r="G339" s="182" t="s">
        <v>149</v>
      </c>
      <c r="H339" s="183"/>
      <c r="I339" s="184" t="str">
        <f ca="1">IF(ISERROR($V339),"",OFFSET('Smelter Look-up'!$H$4,$V339-4,0))</f>
        <v>Andorra la Vella</v>
      </c>
      <c r="J339" s="184" t="str">
        <f ca="1">IF(ISERROR($V339),"",OFFSET('Smelter Look-up'!$I$4,$V339-4,0))</f>
        <v>Andorra la Vella</v>
      </c>
      <c r="K339" s="224"/>
      <c r="L339" s="224"/>
      <c r="M339" s="224"/>
      <c r="N339" s="224"/>
      <c r="O339" s="224" t="s">
        <v>1106</v>
      </c>
      <c r="P339" s="185"/>
      <c r="Q339" s="225"/>
      <c r="R339" s="182" t="str">
        <f ca="1">IF(ISERROR($V339),"",OFFSET('Smelter Look-up'!$C$4,$V339-4,0)&amp;"")</f>
        <v>L'Orfebre S.A.</v>
      </c>
      <c r="S339" s="181" t="str">
        <f t="shared" ca="1" si="30"/>
        <v>AD</v>
      </c>
      <c r="T339" s="181" t="str">
        <f ca="1">IF(B339="","",IF(ISERROR(MATCH($J339,SorP!$B$1:$B$6279,0)),"",INDIRECT("'SorP'!$A$"&amp;MATCH($S339&amp;$J339,SorP!C:C,0))))</f>
        <v>AD-07</v>
      </c>
      <c r="U339" s="201"/>
      <c r="V339" s="226">
        <f>IF(C339="",NA(),IF(OR(C339="Smelter not listed",C339="Smelter not yet identified"),MATCH($B339&amp;$D339,'Smelter Look-up'!$J:$J,0),MATCH($B339&amp;$C339,'Smelter Look-up'!$J:$J,0)))</f>
        <v>156</v>
      </c>
      <c r="X339" s="227">
        <f t="shared" si="31"/>
        <v>0</v>
      </c>
      <c r="AB339" s="228" t="str">
        <f t="shared" si="32"/>
        <v>GoldL'Orfebre S.A.</v>
      </c>
    </row>
    <row r="340" spans="1:28" s="227" customFormat="1" ht="76.5">
      <c r="A340" s="181" t="s">
        <v>1107</v>
      </c>
      <c r="B340" s="182" t="s">
        <v>140</v>
      </c>
      <c r="C340" s="186" t="s">
        <v>1108</v>
      </c>
      <c r="D340" s="230"/>
      <c r="E340" s="182" t="s">
        <v>475</v>
      </c>
      <c r="F340" s="182" t="s">
        <v>1107</v>
      </c>
      <c r="G340" s="182" t="s">
        <v>149</v>
      </c>
      <c r="H340" s="183"/>
      <c r="I340" s="184" t="str">
        <f ca="1">IF(ISERROR($V340),"",OFFSET('Smelter Look-up'!$H$4,$V340-4,0))</f>
        <v>Pero</v>
      </c>
      <c r="J340" s="184" t="str">
        <f ca="1">IF(ISERROR($V340),"",OFFSET('Smelter Look-up'!$I$4,$V340-4,0))</f>
        <v>Lombardia</v>
      </c>
      <c r="K340" s="224"/>
      <c r="L340" s="224"/>
      <c r="M340" s="224"/>
      <c r="N340" s="224"/>
      <c r="O340" s="224" t="s">
        <v>1109</v>
      </c>
      <c r="P340" s="185"/>
      <c r="Q340" s="225"/>
      <c r="R340" s="182" t="str">
        <f ca="1">IF(ISERROR($V340),"",OFFSET('Smelter Look-up'!$C$4,$V340-4,0)&amp;"")</f>
        <v>8853 S.p.A.</v>
      </c>
      <c r="S340" s="181" t="str">
        <f t="shared" ca="1" si="30"/>
        <v>IT</v>
      </c>
      <c r="T340" s="181" t="str">
        <f ca="1">IF(B340="","",IF(ISERROR(MATCH($J340,SorP!$B$1:$B$6279,0)),"",INDIRECT("'SorP'!$A$"&amp;MATCH($S340&amp;$J340,SorP!C:C,0))))</f>
        <v>IT-25</v>
      </c>
      <c r="U340" s="201"/>
      <c r="V340" s="226">
        <f>IF(C340="",NA(),IF(OR(C340="Smelter not listed",C340="Smelter not yet identified"),MATCH($B340&amp;$D340,'Smelter Look-up'!$J:$J,0),MATCH($B340&amp;$C340,'Smelter Look-up'!$J:$J,0)))</f>
        <v>5</v>
      </c>
      <c r="X340" s="227">
        <f t="shared" si="31"/>
        <v>0</v>
      </c>
      <c r="AB340" s="228" t="str">
        <f t="shared" si="32"/>
        <v>Gold8853 S.p.A.</v>
      </c>
    </row>
    <row r="341" spans="1:28" s="227" customFormat="1" ht="51">
      <c r="A341" s="181" t="s">
        <v>1110</v>
      </c>
      <c r="B341" s="182" t="s">
        <v>138</v>
      </c>
      <c r="C341" s="186" t="s">
        <v>1111</v>
      </c>
      <c r="D341" s="230"/>
      <c r="E341" s="182" t="s">
        <v>166</v>
      </c>
      <c r="F341" s="182" t="s">
        <v>1110</v>
      </c>
      <c r="G341" s="182" t="s">
        <v>149</v>
      </c>
      <c r="H341" s="183"/>
      <c r="I341" s="184" t="str">
        <f ca="1">IF(ISERROR($V341),"",OFFSET('Smelter Look-up'!$H$4,$V341-4,0))</f>
        <v>Mentawak</v>
      </c>
      <c r="J341" s="184" t="str">
        <f ca="1">IF(ISERROR($V341),"",OFFSET('Smelter Look-up'!$I$4,$V341-4,0))</f>
        <v>Kepulauan Bangka Belitung</v>
      </c>
      <c r="K341" s="224"/>
      <c r="L341" s="224"/>
      <c r="M341" s="224"/>
      <c r="N341" s="224"/>
      <c r="O341" s="224" t="s">
        <v>1112</v>
      </c>
      <c r="P341" s="185"/>
      <c r="Q341" s="225"/>
      <c r="R341" s="182" t="str">
        <f ca="1">IF(ISERROR($V341),"",OFFSET('Smelter Look-up'!$C$4,$V341-4,0)&amp;"")</f>
        <v>PT Menara Cipta Mulia</v>
      </c>
      <c r="S341" s="181" t="str">
        <f t="shared" ca="1" si="30"/>
        <v>ID</v>
      </c>
      <c r="T341" s="181" t="str">
        <f ca="1">IF(B341="","",IF(ISERROR(MATCH($J341,SorP!$B$1:$B$6279,0)),"",INDIRECT("'SorP'!$A$"&amp;MATCH($S341&amp;$J341,SorP!C:C,0))))</f>
        <v>ID-BB</v>
      </c>
      <c r="U341" s="201"/>
      <c r="V341" s="226">
        <f>IF(C341="",NA(),IF(OR(C341="Smelter not listed",C341="Smelter not yet identified"),MATCH($B341&amp;$D341,'Smelter Look-up'!$J:$J,0),MATCH($B341&amp;$C341,'Smelter Look-up'!$J:$J,0)))</f>
        <v>499</v>
      </c>
      <c r="X341" s="227">
        <f t="shared" si="31"/>
        <v>0</v>
      </c>
      <c r="AB341" s="228" t="str">
        <f t="shared" si="32"/>
        <v>TinPT Menara Cipta Mulia</v>
      </c>
    </row>
    <row r="342" spans="1:28" s="227" customFormat="1" ht="38.25">
      <c r="A342" s="181" t="s">
        <v>1113</v>
      </c>
      <c r="B342" s="182" t="s">
        <v>138</v>
      </c>
      <c r="C342" s="186" t="s">
        <v>491</v>
      </c>
      <c r="D342" s="230"/>
      <c r="E342" s="182" t="s">
        <v>492</v>
      </c>
      <c r="F342" s="182" t="s">
        <v>1113</v>
      </c>
      <c r="G342" s="182" t="s">
        <v>149</v>
      </c>
      <c r="H342" s="183"/>
      <c r="I342" s="184" t="str">
        <f ca="1">IF(ISERROR($V342),"",OFFSET('Smelter Look-up'!$H$4,$V342-4,0))</f>
        <v>Kawasan Perindustrian Bukit Rambai</v>
      </c>
      <c r="J342" s="184" t="str">
        <f ca="1">IF(ISERROR($V342),"",OFFSET('Smelter Look-up'!$I$4,$V342-4,0))</f>
        <v>Melaka</v>
      </c>
      <c r="K342" s="224"/>
      <c r="L342" s="224"/>
      <c r="M342" s="224"/>
      <c r="N342" s="224"/>
      <c r="O342" s="224" t="s">
        <v>1114</v>
      </c>
      <c r="P342" s="185"/>
      <c r="Q342" s="225"/>
      <c r="R342" s="182" t="str">
        <f ca="1">IF(ISERROR($V342),"",OFFSET('Smelter Look-up'!$C$4,$V342-4,0)&amp;"")</f>
        <v>Modeltech Sdn Bhd</v>
      </c>
      <c r="S342" s="181" t="str">
        <f t="shared" ca="1" si="30"/>
        <v>MY</v>
      </c>
      <c r="T342" s="181" t="str">
        <f ca="1">IF(B342="","",IF(ISERROR(MATCH($J342,SorP!$B$1:$B$6279,0)),"",INDIRECT("'SorP'!$A$"&amp;MATCH($S342&amp;$J342,SorP!C:C,0))))</f>
        <v>MY-04</v>
      </c>
      <c r="U342" s="201"/>
      <c r="V342" s="226">
        <f>IF(C342="",NA(),IF(OR(C342="Smelter not listed",C342="Smelter not yet identified"),MATCH($B342&amp;$D342,'Smelter Look-up'!$J:$J,0),MATCH($B342&amp;$C342,'Smelter Look-up'!$J:$J,0)))</f>
        <v>472</v>
      </c>
      <c r="X342" s="227">
        <f t="shared" si="31"/>
        <v>0</v>
      </c>
      <c r="AB342" s="228" t="str">
        <f t="shared" si="32"/>
        <v>TinModeltech Sdn Bhd</v>
      </c>
    </row>
    <row r="343" spans="1:28" s="227" customFormat="1" ht="38.25">
      <c r="A343" s="181" t="s">
        <v>1115</v>
      </c>
      <c r="B343" s="182" t="s">
        <v>140</v>
      </c>
      <c r="C343" s="186" t="s">
        <v>1116</v>
      </c>
      <c r="D343" s="230"/>
      <c r="E343" s="182" t="s">
        <v>148</v>
      </c>
      <c r="F343" s="182" t="s">
        <v>1115</v>
      </c>
      <c r="G343" s="182" t="s">
        <v>149</v>
      </c>
      <c r="H343" s="183"/>
      <c r="I343" s="184" t="str">
        <f ca="1">IF(ISERROR($V343),"",OFFSET('Smelter Look-up'!$H$4,$V343-4,0))</f>
        <v>Warwick</v>
      </c>
      <c r="J343" s="184" t="str">
        <f ca="1">IF(ISERROR($V343),"",OFFSET('Smelter Look-up'!$I$4,$V343-4,0))</f>
        <v>Rhode Island</v>
      </c>
      <c r="K343" s="224"/>
      <c r="L343" s="224"/>
      <c r="M343" s="224"/>
      <c r="N343" s="224"/>
      <c r="O343" s="224" t="s">
        <v>1117</v>
      </c>
      <c r="P343" s="185"/>
      <c r="Q343" s="225"/>
      <c r="R343" s="182" t="str">
        <f ca="1">IF(ISERROR($V343),"",OFFSET('Smelter Look-up'!$C$4,$V343-4,0)&amp;"")</f>
        <v>Pease &amp; Curren</v>
      </c>
      <c r="S343" s="181" t="str">
        <f t="shared" ca="1" si="30"/>
        <v>US</v>
      </c>
      <c r="T343" s="181" t="str">
        <f ca="1">IF(B343="","",IF(ISERROR(MATCH($J343,SorP!$B$1:$B$6279,0)),"",INDIRECT("'SorP'!$A$"&amp;MATCH($S343&amp;$J343,SorP!C:C,0))))</f>
        <v>US-RI</v>
      </c>
      <c r="U343" s="201"/>
      <c r="V343" s="226">
        <f>IF(C343="",NA(),IF(OR(C343="Smelter not listed",C343="Smelter not yet identified"),MATCH($B343&amp;$D343,'Smelter Look-up'!$J:$J,0),MATCH($B343&amp;$C343,'Smelter Look-up'!$J:$J,0)))</f>
        <v>204</v>
      </c>
      <c r="X343" s="227">
        <f t="shared" si="31"/>
        <v>0</v>
      </c>
      <c r="AB343" s="228" t="str">
        <f t="shared" si="32"/>
        <v>GoldPease &amp; Curren</v>
      </c>
    </row>
    <row r="344" spans="1:28" s="227" customFormat="1" ht="51">
      <c r="A344" s="181" t="s">
        <v>1118</v>
      </c>
      <c r="B344" s="182" t="s">
        <v>140</v>
      </c>
      <c r="C344" s="186" t="s">
        <v>1119</v>
      </c>
      <c r="D344" s="230"/>
      <c r="E344" s="182" t="s">
        <v>488</v>
      </c>
      <c r="F344" s="182" t="s">
        <v>1118</v>
      </c>
      <c r="G344" s="182" t="s">
        <v>149</v>
      </c>
      <c r="H344" s="183"/>
      <c r="I344" s="184" t="str">
        <f ca="1">IF(ISERROR($V344),"",OFFSET('Smelter Look-up'!$H$4,$V344-4,0))</f>
        <v>New Delhi</v>
      </c>
      <c r="J344" s="184" t="str">
        <f ca="1">IF(ISERROR($V344),"",OFFSET('Smelter Look-up'!$I$4,$V344-4,0))</f>
        <v>Delhi</v>
      </c>
      <c r="K344" s="224"/>
      <c r="L344" s="224"/>
      <c r="M344" s="224"/>
      <c r="N344" s="224"/>
      <c r="O344" s="224" t="s">
        <v>525</v>
      </c>
      <c r="P344" s="185"/>
      <c r="Q344" s="225"/>
      <c r="R344" s="182" t="str">
        <f ca="1">IF(ISERROR($V344),"",OFFSET('Smelter Look-up'!$C$4,$V344-4,0)&amp;"")</f>
        <v>JALAN &amp; Company</v>
      </c>
      <c r="S344" s="181" t="str">
        <f t="shared" ca="1" si="30"/>
        <v>IN</v>
      </c>
      <c r="T344" s="181" t="str">
        <f ca="1">IF(B344="","",IF(ISERROR(MATCH($J344,SorP!$B$1:$B$6279,0)),"",INDIRECT("'SorP'!$A$"&amp;MATCH($S344&amp;$J344,SorP!C:C,0))))</f>
        <v>IN-DL</v>
      </c>
      <c r="U344" s="201"/>
      <c r="V344" s="226">
        <f>IF(C344="",NA(),IF(OR(C344="Smelter not listed",C344="Smelter not yet identified"),MATCH($B344&amp;$D344,'Smelter Look-up'!$J:$J,0),MATCH($B344&amp;$C344,'Smelter Look-up'!$J:$J,0)))</f>
        <v>121</v>
      </c>
      <c r="X344" s="227">
        <f t="shared" si="31"/>
        <v>0</v>
      </c>
      <c r="AB344" s="228" t="str">
        <f t="shared" si="32"/>
        <v>GoldJALAN &amp; Company</v>
      </c>
    </row>
    <row r="345" spans="1:28" s="227" customFormat="1" ht="51">
      <c r="A345" s="181" t="s">
        <v>1120</v>
      </c>
      <c r="B345" s="182" t="s">
        <v>140</v>
      </c>
      <c r="C345" s="186" t="s">
        <v>1121</v>
      </c>
      <c r="D345" s="230"/>
      <c r="E345" s="182" t="s">
        <v>650</v>
      </c>
      <c r="F345" s="182" t="s">
        <v>1120</v>
      </c>
      <c r="G345" s="182" t="s">
        <v>149</v>
      </c>
      <c r="H345" s="183"/>
      <c r="I345" s="184" t="str">
        <f ca="1">IF(ISERROR($V345),"",OFFSET('Smelter Look-up'!$H$4,$V345-4,0))</f>
        <v>Entebbe</v>
      </c>
      <c r="J345" s="184" t="str">
        <f ca="1">IF(ISERROR($V345),"",OFFSET('Smelter Look-up'!$I$4,$V345-4,0))</f>
        <v>Wakiso</v>
      </c>
      <c r="K345" s="224"/>
      <c r="L345" s="224"/>
      <c r="M345" s="224"/>
      <c r="N345" s="224"/>
      <c r="O345" s="224" t="s">
        <v>1122</v>
      </c>
      <c r="P345" s="185"/>
      <c r="Q345" s="225"/>
      <c r="R345" s="182" t="str">
        <f ca="1">IF(ISERROR($V345),"",OFFSET('Smelter Look-up'!$C$4,$V345-4,0)&amp;"")</f>
        <v>African Gold Refinery</v>
      </c>
      <c r="S345" s="181" t="str">
        <f t="shared" ca="1" si="30"/>
        <v>UG</v>
      </c>
      <c r="T345" s="181" t="str">
        <f ca="1">IF(B345="","",IF(ISERROR(MATCH($J345,SorP!$B$1:$B$6279,0)),"",INDIRECT("'SorP'!$A$"&amp;MATCH($S345&amp;$J345,SorP!C:C,0))))</f>
        <v>UG-113</v>
      </c>
      <c r="U345" s="201"/>
      <c r="V345" s="226">
        <f>IF(C345="",NA(),IF(OR(C345="Smelter not listed",C345="Smelter not yet identified"),MATCH($B345&amp;$D345,'Smelter Look-up'!$J:$J,0),MATCH($B345&amp;$C345,'Smelter Look-up'!$J:$J,0)))</f>
        <v>9</v>
      </c>
      <c r="X345" s="227">
        <f t="shared" si="31"/>
        <v>0</v>
      </c>
      <c r="AB345" s="228" t="str">
        <f t="shared" si="32"/>
        <v>GoldAfrican Gold Refinery</v>
      </c>
    </row>
    <row r="346" spans="1:28" s="227" customFormat="1" ht="38.25">
      <c r="A346" s="181" t="s">
        <v>1123</v>
      </c>
      <c r="B346" s="182" t="s">
        <v>140</v>
      </c>
      <c r="C346" s="186" t="s">
        <v>1124</v>
      </c>
      <c r="D346" s="230"/>
      <c r="E346" s="182" t="s">
        <v>1125</v>
      </c>
      <c r="F346" s="182" t="s">
        <v>1123</v>
      </c>
      <c r="G346" s="182" t="s">
        <v>149</v>
      </c>
      <c r="H346" s="183"/>
      <c r="I346" s="184" t="str">
        <f ca="1">IF(ISERROR($V346),"",OFFSET('Smelter Look-up'!$H$4,$V346-4,0))</f>
        <v>Accra</v>
      </c>
      <c r="J346" s="184" t="str">
        <f ca="1">IF(ISERROR($V346),"",OFFSET('Smelter Look-up'!$I$4,$V346-4,0))</f>
        <v>Greater Accra</v>
      </c>
      <c r="K346" s="224"/>
      <c r="L346" s="224"/>
      <c r="M346" s="224"/>
      <c r="N346" s="224"/>
      <c r="O346" s="224" t="s">
        <v>1125</v>
      </c>
      <c r="P346" s="185"/>
      <c r="Q346" s="225"/>
      <c r="R346" s="182" t="str">
        <f ca="1">IF(ISERROR($V346),"",OFFSET('Smelter Look-up'!$C$4,$V346-4,0)&amp;"")</f>
        <v>Gold Coast Refinery</v>
      </c>
      <c r="S346" s="181" t="str">
        <f t="shared" ca="1" si="30"/>
        <v>GH</v>
      </c>
      <c r="T346" s="181" t="str">
        <f ca="1">IF(B346="","",IF(ISERROR(MATCH($J346,SorP!$B$1:$B$6279,0)),"",INDIRECT("'SorP'!$A$"&amp;MATCH($S346&amp;$J346,SorP!C:C,0))))</f>
        <v>GH-AA</v>
      </c>
      <c r="U346" s="201"/>
      <c r="V346" s="226">
        <f>IF(C346="",NA(),IF(OR(C346="Smelter not listed",C346="Smelter not yet identified"),MATCH($B346&amp;$D346,'Smelter Look-up'!$J:$J,0),MATCH($B346&amp;$C346,'Smelter Look-up'!$J:$J,0)))</f>
        <v>90</v>
      </c>
      <c r="X346" s="227">
        <f t="shared" si="31"/>
        <v>0</v>
      </c>
      <c r="AB346" s="228" t="str">
        <f t="shared" si="32"/>
        <v>GoldGold Coast Refinery</v>
      </c>
    </row>
    <row r="347" spans="1:28" s="227" customFormat="1" ht="51">
      <c r="A347" s="181" t="s">
        <v>1126</v>
      </c>
      <c r="B347" s="182" t="s">
        <v>140</v>
      </c>
      <c r="C347" s="186" t="s">
        <v>1127</v>
      </c>
      <c r="D347" s="230"/>
      <c r="E347" s="182" t="s">
        <v>445</v>
      </c>
      <c r="F347" s="182" t="s">
        <v>1126</v>
      </c>
      <c r="G347" s="182" t="s">
        <v>149</v>
      </c>
      <c r="H347" s="183"/>
      <c r="I347" s="184" t="str">
        <f ca="1">IF(ISERROR($V347),"",OFFSET('Smelter Look-up'!$H$4,$V347-4,0))</f>
        <v>Sharjah</v>
      </c>
      <c r="J347" s="184" t="str">
        <f ca="1">IF(ISERROR($V347),"",OFFSET('Smelter Look-up'!$I$4,$V347-4,0))</f>
        <v>Ash Shāriqah</v>
      </c>
      <c r="K347" s="224"/>
      <c r="L347" s="224"/>
      <c r="M347" s="224"/>
      <c r="N347" s="224"/>
      <c r="O347" s="224" t="s">
        <v>584</v>
      </c>
      <c r="P347" s="185"/>
      <c r="Q347" s="225"/>
      <c r="R347" s="182" t="str">
        <f ca="1">IF(ISERROR($V347),"",OFFSET('Smelter Look-up'!$C$4,$V347-4,0)&amp;"")</f>
        <v>Dijllah Gold Refinery FZC</v>
      </c>
      <c r="S347" s="181" t="str">
        <f t="shared" ca="1" si="30"/>
        <v>AE</v>
      </c>
      <c r="T347" s="181" t="str">
        <f ca="1">IF(B347="","",IF(ISERROR(MATCH($J347,SorP!$B$1:$B$6279,0)),"",INDIRECT("'SorP'!$A$"&amp;MATCH($S347&amp;$J347,SorP!C:C,0))))</f>
        <v>AE-SH</v>
      </c>
      <c r="U347" s="201"/>
      <c r="V347" s="226">
        <f>IF(C347="",NA(),IF(OR(C347="Smelter not listed",C347="Smelter not yet identified"),MATCH($B347&amp;$D347,'Smelter Look-up'!$J:$J,0),MATCH($B347&amp;$C347,'Smelter Look-up'!$J:$J,0)))</f>
        <v>63</v>
      </c>
      <c r="X347" s="227">
        <f t="shared" si="31"/>
        <v>0</v>
      </c>
      <c r="AB347" s="228" t="str">
        <f t="shared" si="32"/>
        <v>GoldDijllah Gold Refinery FZC</v>
      </c>
    </row>
    <row r="348" spans="1:28" s="227" customFormat="1" ht="102">
      <c r="A348" s="181" t="s">
        <v>1128</v>
      </c>
      <c r="B348" s="182" t="s">
        <v>138</v>
      </c>
      <c r="C348" s="186" t="s">
        <v>1129</v>
      </c>
      <c r="D348" s="230"/>
      <c r="E348" s="182" t="s">
        <v>160</v>
      </c>
      <c r="F348" s="182" t="s">
        <v>1128</v>
      </c>
      <c r="G348" s="182" t="s">
        <v>149</v>
      </c>
      <c r="H348" s="183"/>
      <c r="I348" s="184" t="str">
        <f ca="1">IF(ISERROR($V348),"",OFFSET('Smelter Look-up'!$H$4,$V348-4,0))</f>
        <v>Dongguan</v>
      </c>
      <c r="J348" s="184" t="str">
        <f ca="1">IF(ISERROR($V348),"",OFFSET('Smelter Look-up'!$I$4,$V348-4,0))</f>
        <v>Guangdong Sheng</v>
      </c>
      <c r="K348" s="224"/>
      <c r="L348" s="224"/>
      <c r="M348" s="224"/>
      <c r="N348" s="224"/>
      <c r="O348" s="224" t="s">
        <v>161</v>
      </c>
      <c r="P348" s="185"/>
      <c r="Q348" s="225"/>
      <c r="R348" s="182" t="str">
        <f ca="1">IF(ISERROR($V348),"",OFFSET('Smelter Look-up'!$C$4,$V348-4,0)&amp;"")</f>
        <v>Dongguan CiEXPO Environmental Engineering Co., Ltd.</v>
      </c>
      <c r="S348" s="181" t="str">
        <f t="shared" ca="1" si="30"/>
        <v>CN</v>
      </c>
      <c r="T348" s="181" t="str">
        <f ca="1">IF(B348="","",IF(ISERROR(MATCH($J348,SorP!$B$1:$B$6279,0)),"",INDIRECT("'SorP'!$A$"&amp;MATCH($S348&amp;$J348,SorP!C:C,0))))</f>
        <v>CN-GD</v>
      </c>
      <c r="U348" s="201"/>
      <c r="V348" s="226">
        <f>IF(C348="",NA(),IF(OR(C348="Smelter not listed",C348="Smelter not yet identified"),MATCH($B348&amp;$D348,'Smelter Look-up'!$J:$J,0),MATCH($B348&amp;$C348,'Smelter Look-up'!$J:$J,0)))</f>
        <v>416</v>
      </c>
      <c r="X348" s="227">
        <f t="shared" si="31"/>
        <v>0</v>
      </c>
      <c r="AB348" s="228" t="str">
        <f t="shared" si="32"/>
        <v>TinDongguan CiEXPO Environmental Engineering Co., Ltd.</v>
      </c>
    </row>
    <row r="349" spans="1:28" s="227" customFormat="1" ht="51">
      <c r="A349" s="181" t="s">
        <v>1130</v>
      </c>
      <c r="B349" s="182" t="s">
        <v>140</v>
      </c>
      <c r="C349" s="186" t="s">
        <v>1131</v>
      </c>
      <c r="D349" s="230"/>
      <c r="E349" s="182" t="s">
        <v>488</v>
      </c>
      <c r="F349" s="182" t="s">
        <v>1130</v>
      </c>
      <c r="G349" s="182" t="s">
        <v>149</v>
      </c>
      <c r="H349" s="183"/>
      <c r="I349" s="184" t="str">
        <f ca="1">IF(ISERROR($V349),"",OFFSET('Smelter Look-up'!$H$4,$V349-4,0))</f>
        <v>Cochin</v>
      </c>
      <c r="J349" s="184" t="str">
        <f ca="1">IF(ISERROR($V349),"",OFFSET('Smelter Look-up'!$I$4,$V349-4,0))</f>
        <v>Kerala</v>
      </c>
      <c r="K349" s="224"/>
      <c r="L349" s="224"/>
      <c r="M349" s="224"/>
      <c r="N349" s="224"/>
      <c r="O349" s="224" t="s">
        <v>525</v>
      </c>
      <c r="P349" s="185"/>
      <c r="Q349" s="225"/>
      <c r="R349" s="182" t="str">
        <f ca="1">IF(ISERROR($V349),"",OFFSET('Smelter Look-up'!$C$4,$V349-4,0)&amp;"")</f>
        <v>CGR Metalloys Pvt Ltd.</v>
      </c>
      <c r="S349" s="181" t="str">
        <f t="shared" ca="1" si="30"/>
        <v>IN</v>
      </c>
      <c r="T349" s="181" t="str">
        <f ca="1">IF(B349="","",IF(ISERROR(MATCH($J349,SorP!$B$1:$B$6279,0)),"",INDIRECT("'SorP'!$A$"&amp;MATCH($S349&amp;$J349,SorP!C:C,0))))</f>
        <v>IN-KL</v>
      </c>
      <c r="U349" s="201"/>
      <c r="V349" s="226">
        <f>IF(C349="",NA(),IF(OR(C349="Smelter not listed",C349="Smelter not yet identified"),MATCH($B349&amp;$D349,'Smelter Look-up'!$J:$J,0),MATCH($B349&amp;$C349,'Smelter Look-up'!$J:$J,0)))</f>
        <v>52</v>
      </c>
      <c r="X349" s="227">
        <f t="shared" si="31"/>
        <v>0</v>
      </c>
      <c r="AB349" s="228" t="str">
        <f t="shared" si="32"/>
        <v>GoldCGR Metalloys Pvt Ltd.</v>
      </c>
    </row>
    <row r="350" spans="1:28" s="227" customFormat="1" ht="38.25">
      <c r="A350" s="181" t="s">
        <v>1132</v>
      </c>
      <c r="B350" s="182" t="s">
        <v>140</v>
      </c>
      <c r="C350" s="186" t="s">
        <v>1133</v>
      </c>
      <c r="D350" s="230"/>
      <c r="E350" s="182" t="s">
        <v>488</v>
      </c>
      <c r="F350" s="182" t="s">
        <v>1132</v>
      </c>
      <c r="G350" s="182" t="s">
        <v>149</v>
      </c>
      <c r="H350" s="183"/>
      <c r="I350" s="184" t="str">
        <f ca="1">IF(ISERROR($V350),"",OFFSET('Smelter Look-up'!$H$4,$V350-4,0))</f>
        <v>Ahmedab</v>
      </c>
      <c r="J350" s="184" t="str">
        <f ca="1">IF(ISERROR($V350),"",OFFSET('Smelter Look-up'!$I$4,$V350-4,0))</f>
        <v>Gujarāt</v>
      </c>
      <c r="K350" s="224"/>
      <c r="L350" s="224"/>
      <c r="M350" s="224"/>
      <c r="N350" s="224"/>
      <c r="O350" s="224" t="s">
        <v>1134</v>
      </c>
      <c r="P350" s="185"/>
      <c r="Q350" s="225"/>
      <c r="R350" s="182" t="str">
        <f ca="1">IF(ISERROR($V350),"",OFFSET('Smelter Look-up'!$C$4,$V350-4,0)&amp;"")</f>
        <v>Sovereign Metals</v>
      </c>
      <c r="S350" s="181" t="str">
        <f t="shared" ca="1" si="30"/>
        <v>IN</v>
      </c>
      <c r="T350" s="181" t="str">
        <f ca="1">IF(B350="","",IF(ISERROR(MATCH($J350,SorP!$B$1:$B$6279,0)),"",INDIRECT("'SorP'!$A$"&amp;MATCH($S350&amp;$J350,SorP!C:C,0))))</f>
        <v>IN-GJ</v>
      </c>
      <c r="U350" s="201"/>
      <c r="V350" s="226">
        <f>IF(C350="",NA(),IF(OR(C350="Smelter not listed",C350="Smelter not yet identified"),MATCH($B350&amp;$D350,'Smelter Look-up'!$J:$J,0),MATCH($B350&amp;$C350,'Smelter Look-up'!$J:$J,0)))</f>
        <v>261</v>
      </c>
      <c r="X350" s="227">
        <f t="shared" si="31"/>
        <v>0</v>
      </c>
      <c r="AB350" s="228" t="str">
        <f t="shared" si="32"/>
        <v>GoldSovereign Metals</v>
      </c>
    </row>
    <row r="351" spans="1:28" s="227" customFormat="1" ht="102">
      <c r="A351" s="181" t="s">
        <v>1135</v>
      </c>
      <c r="B351" s="182" t="s">
        <v>138</v>
      </c>
      <c r="C351" s="186" t="s">
        <v>1136</v>
      </c>
      <c r="D351" s="230"/>
      <c r="E351" s="182" t="s">
        <v>160</v>
      </c>
      <c r="F351" s="182" t="s">
        <v>1135</v>
      </c>
      <c r="G351" s="182" t="s">
        <v>149</v>
      </c>
      <c r="H351" s="183"/>
      <c r="I351" s="184" t="str">
        <f ca="1">IF(ISERROR($V351),"",OFFSET('Smelter Look-up'!$H$4,$V351-4,0))</f>
        <v>Gejiu</v>
      </c>
      <c r="J351" s="184" t="str">
        <f ca="1">IF(ISERROR($V351),"",OFFSET('Smelter Look-up'!$I$4,$V351-4,0))</f>
        <v>Yunnan Sheng</v>
      </c>
      <c r="K351" s="224"/>
      <c r="L351" s="224"/>
      <c r="M351" s="224"/>
      <c r="N351" s="224"/>
      <c r="O351" s="224" t="s">
        <v>1137</v>
      </c>
      <c r="P351" s="185"/>
      <c r="Q351" s="225"/>
      <c r="R351" s="182" t="str">
        <f ca="1">IF(ISERROR($V351),"",OFFSET('Smelter Look-up'!$C$4,$V351-4,0)&amp;"")</f>
        <v>Yunnan Yunfan Non-ferrous Metals Co., Ltd.</v>
      </c>
      <c r="S351" s="181" t="str">
        <f t="shared" ca="1" si="30"/>
        <v>CN</v>
      </c>
      <c r="T351" s="181" t="str">
        <f ca="1">IF(B351="","",IF(ISERROR(MATCH($J351,SorP!$B$1:$B$6279,0)),"",INDIRECT("'SorP'!$A$"&amp;MATCH($S351&amp;$J351,SorP!C:C,0))))</f>
        <v>CN-YN</v>
      </c>
      <c r="U351" s="201"/>
      <c r="V351" s="226">
        <f>IF(C351="",NA(),IF(OR(C351="Smelter not listed",C351="Smelter not yet identified"),MATCH($B351&amp;$D351,'Smelter Look-up'!$J:$J,0),MATCH($B351&amp;$C351,'Smelter Look-up'!$J:$J,0)))</f>
        <v>551</v>
      </c>
      <c r="X351" s="227">
        <f t="shared" si="31"/>
        <v>0</v>
      </c>
      <c r="AB351" s="228" t="str">
        <f t="shared" si="32"/>
        <v>TinYunnan Yunfan Non-ferrous Metals Co., Ltd.</v>
      </c>
    </row>
    <row r="352" spans="1:28" s="227" customFormat="1" ht="51">
      <c r="A352" s="181" t="s">
        <v>1138</v>
      </c>
      <c r="B352" s="182" t="s">
        <v>139</v>
      </c>
      <c r="C352" s="186" t="s">
        <v>1139</v>
      </c>
      <c r="D352" s="230"/>
      <c r="E352" s="182" t="s">
        <v>225</v>
      </c>
      <c r="F352" s="182" t="s">
        <v>1138</v>
      </c>
      <c r="G352" s="182" t="s">
        <v>149</v>
      </c>
      <c r="H352" s="183"/>
      <c r="I352" s="184" t="str">
        <f ca="1">IF(ISERROR($V352),"",OFFSET('Smelter Look-up'!$H$4,$V352-4,0))</f>
        <v>Araquari</v>
      </c>
      <c r="J352" s="184" t="str">
        <f ca="1">IF(ISERROR($V352),"",OFFSET('Smelter Look-up'!$I$4,$V352-4,0))</f>
        <v>Santa Catarina</v>
      </c>
      <c r="K352" s="224"/>
      <c r="L352" s="224"/>
      <c r="M352" s="224"/>
      <c r="N352" s="224"/>
      <c r="O352" s="224" t="s">
        <v>522</v>
      </c>
      <c r="P352" s="185"/>
      <c r="Q352" s="225"/>
      <c r="R352" s="182" t="str">
        <f ca="1">IF(ISERROR($V352),"",OFFSET('Smelter Look-up'!$C$4,$V352-4,0)&amp;"")</f>
        <v>Cronimet Brasil Ltda</v>
      </c>
      <c r="S352" s="181" t="str">
        <f t="shared" ca="1" si="30"/>
        <v>BR</v>
      </c>
      <c r="T352" s="181" t="str">
        <f ca="1">IF(B352="","",IF(ISERROR(MATCH($J352,SorP!$B$1:$B$6279,0)),"",INDIRECT("'SorP'!$A$"&amp;MATCH($S352&amp;$J352,SorP!C:C,0))))</f>
        <v>BR-SC</v>
      </c>
      <c r="U352" s="201"/>
      <c r="V352" s="226">
        <f>IF(C352="",NA(),IF(OR(C352="Smelter not listed",C352="Smelter not yet identified"),MATCH($B352&amp;$D352,'Smelter Look-up'!$J:$J,0),MATCH($B352&amp;$C352,'Smelter Look-up'!$J:$J,0)))</f>
        <v>575</v>
      </c>
      <c r="X352" s="227">
        <f t="shared" si="31"/>
        <v>0</v>
      </c>
      <c r="AB352" s="228" t="str">
        <f t="shared" si="32"/>
        <v>TungstenCronimet Brasil Ltda</v>
      </c>
    </row>
    <row r="353" spans="1:28" s="227" customFormat="1" ht="89.25">
      <c r="A353" s="181" t="s">
        <v>1140</v>
      </c>
      <c r="B353" s="182" t="s">
        <v>140</v>
      </c>
      <c r="C353" s="186" t="s">
        <v>1141</v>
      </c>
      <c r="D353" s="230"/>
      <c r="E353" s="182" t="s">
        <v>488</v>
      </c>
      <c r="F353" s="182" t="s">
        <v>1140</v>
      </c>
      <c r="G353" s="182" t="s">
        <v>149</v>
      </c>
      <c r="H353" s="183"/>
      <c r="I353" s="184" t="str">
        <f ca="1">IF(ISERROR($V353),"",OFFSET('Smelter Look-up'!$H$4,$V353-4,0))</f>
        <v>Coimbatore</v>
      </c>
      <c r="J353" s="184" t="str">
        <f ca="1">IF(ISERROR($V353),"",OFFSET('Smelter Look-up'!$I$4,$V353-4,0))</f>
        <v>Tamil Nādu</v>
      </c>
      <c r="K353" s="224"/>
      <c r="L353" s="224"/>
      <c r="M353" s="224"/>
      <c r="N353" s="224"/>
      <c r="O353" s="224" t="s">
        <v>435</v>
      </c>
      <c r="P353" s="185"/>
      <c r="Q353" s="225"/>
      <c r="R353" s="182" t="str">
        <f ca="1">IF(ISERROR($V353),"",OFFSET('Smelter Look-up'!$C$4,$V353-4,0)&amp;"")</f>
        <v>Emerald Jewel Industry India Limited (Unit 1)</v>
      </c>
      <c r="S353" s="181" t="str">
        <f t="shared" ca="1" si="30"/>
        <v>IN</v>
      </c>
      <c r="T353" s="181" t="str">
        <f ca="1">IF(B353="","",IF(ISERROR(MATCH($J353,SorP!$B$1:$B$6279,0)),"",INDIRECT("'SorP'!$A$"&amp;MATCH($S353&amp;$J353,SorP!C:C,0))))</f>
        <v>IN-TN</v>
      </c>
      <c r="U353" s="201"/>
      <c r="V353" s="226">
        <f>IF(C353="",NA(),IF(OR(C353="Smelter not listed",C353="Smelter not yet identified"),MATCH($B353&amp;$D353,'Smelter Look-up'!$J:$J,0),MATCH($B353&amp;$C353,'Smelter Look-up'!$J:$J,0)))</f>
        <v>76</v>
      </c>
      <c r="X353" s="227">
        <f t="shared" si="31"/>
        <v>0</v>
      </c>
      <c r="AB353" s="228" t="str">
        <f t="shared" si="32"/>
        <v>GoldEmerald Jewel Industry India Limited (Unit 1)</v>
      </c>
    </row>
    <row r="354" spans="1:28" s="227" customFormat="1" ht="38.25">
      <c r="A354" s="181" t="s">
        <v>1142</v>
      </c>
      <c r="B354" s="182" t="s">
        <v>140</v>
      </c>
      <c r="C354" s="186" t="s">
        <v>1143</v>
      </c>
      <c r="D354" s="230"/>
      <c r="E354" s="182" t="s">
        <v>1144</v>
      </c>
      <c r="F354" s="182" t="s">
        <v>1142</v>
      </c>
      <c r="G354" s="182" t="s">
        <v>149</v>
      </c>
      <c r="H354" s="183"/>
      <c r="I354" s="184" t="str">
        <f ca="1">IF(ISERROR($V354),"",OFFSET('Smelter Look-up'!$H$4,$V354-4,0))</f>
        <v>Hamar</v>
      </c>
      <c r="J354" s="184" t="str">
        <f ca="1">IF(ISERROR($V354),"",OFFSET('Smelter Look-up'!$I$4,$V354-4,0))</f>
        <v>Innlandet</v>
      </c>
      <c r="K354" s="224"/>
      <c r="L354" s="224"/>
      <c r="M354" s="224"/>
      <c r="N354" s="224"/>
      <c r="O354" s="224" t="s">
        <v>1145</v>
      </c>
      <c r="P354" s="185"/>
      <c r="Q354" s="225"/>
      <c r="R354" s="182" t="str">
        <f ca="1">IF(ISERROR($V354),"",OFFSET('Smelter Look-up'!$C$4,$V354-4,0)&amp;"")</f>
        <v>K.A. Rasmussen</v>
      </c>
      <c r="S354" s="181" t="str">
        <f t="shared" ca="1" si="30"/>
        <v>NO</v>
      </c>
      <c r="T354" s="181" t="str">
        <f ca="1">IF(B354="","",IF(ISERROR(MATCH($J354,SorP!$B$1:$B$6279,0)),"",INDIRECT("'SorP'!$A$"&amp;MATCH($S354&amp;$J354,SorP!C:C,0))))</f>
        <v>NO-34</v>
      </c>
      <c r="U354" s="201"/>
      <c r="V354" s="226">
        <f>IF(C354="",NA(),IF(OR(C354="Smelter not listed",C354="Smelter not yet identified"),MATCH($B354&amp;$D354,'Smelter Look-up'!$J:$J,0),MATCH($B354&amp;$C354,'Smelter Look-up'!$J:$J,0)))</f>
        <v>133</v>
      </c>
      <c r="X354" s="227">
        <f t="shared" si="31"/>
        <v>0</v>
      </c>
      <c r="AB354" s="228" t="str">
        <f t="shared" si="32"/>
        <v>GoldK.A. Rasmussen</v>
      </c>
    </row>
    <row r="355" spans="1:28" s="227" customFormat="1" ht="38.25">
      <c r="A355" s="181" t="s">
        <v>1146</v>
      </c>
      <c r="B355" s="182" t="s">
        <v>140</v>
      </c>
      <c r="C355" s="186" t="s">
        <v>1147</v>
      </c>
      <c r="D355" s="230"/>
      <c r="E355" s="182" t="s">
        <v>488</v>
      </c>
      <c r="F355" s="182" t="s">
        <v>1146</v>
      </c>
      <c r="G355" s="182" t="s">
        <v>149</v>
      </c>
      <c r="H355" s="183"/>
      <c r="I355" s="184" t="str">
        <f ca="1">IF(ISERROR($V355),"",OFFSET('Smelter Look-up'!$H$4,$V355-4,0))</f>
        <v>Rudrapur</v>
      </c>
      <c r="J355" s="184" t="str">
        <f ca="1">IF(ISERROR($V355),"",OFFSET('Smelter Look-up'!$I$4,$V355-4,0))</f>
        <v>Uttarākhand</v>
      </c>
      <c r="K355" s="224"/>
      <c r="L355" s="224"/>
      <c r="M355" s="224"/>
      <c r="N355" s="224"/>
      <c r="O355" s="224" t="s">
        <v>502</v>
      </c>
      <c r="P355" s="185"/>
      <c r="Q355" s="225"/>
      <c r="R355" s="182" t="str">
        <f ca="1">IF(ISERROR($V355),"",OFFSET('Smelter Look-up'!$C$4,$V355-4,0)&amp;"")</f>
        <v>MD Overseas</v>
      </c>
      <c r="S355" s="181" t="str">
        <f t="shared" ca="1" si="30"/>
        <v>IN</v>
      </c>
      <c r="T355" s="181" t="str">
        <f ca="1">IF(B355="","",IF(ISERROR(MATCH($J355,SorP!$B$1:$B$6279,0)),"",INDIRECT("'SorP'!$A$"&amp;MATCH($S355&amp;$J355,SorP!C:C,0))))</f>
        <v>IN-UT</v>
      </c>
      <c r="U355" s="201"/>
      <c r="V355" s="226">
        <f>IF(C355="",NA(),IF(OR(C355="Smelter not listed",C355="Smelter not yet identified"),MATCH($B355&amp;$D355,'Smelter Look-up'!$J:$J,0),MATCH($B355&amp;$C355,'Smelter Look-up'!$J:$J,0)))</f>
        <v>165</v>
      </c>
      <c r="X355" s="227">
        <f t="shared" si="31"/>
        <v>0</v>
      </c>
      <c r="AB355" s="228" t="str">
        <f t="shared" si="32"/>
        <v>GoldMD Overseas</v>
      </c>
    </row>
    <row r="356" spans="1:28" s="227" customFormat="1" ht="38.25">
      <c r="A356" s="181" t="s">
        <v>1148</v>
      </c>
      <c r="B356" s="182" t="s">
        <v>139</v>
      </c>
      <c r="C356" s="186" t="s">
        <v>1149</v>
      </c>
      <c r="D356" s="230"/>
      <c r="E356" s="182" t="s">
        <v>177</v>
      </c>
      <c r="F356" s="182" t="s">
        <v>1148</v>
      </c>
      <c r="G356" s="182" t="s">
        <v>149</v>
      </c>
      <c r="H356" s="183"/>
      <c r="I356" s="184" t="str">
        <f ca="1">IF(ISERROR($V356),"",OFFSET('Smelter Look-up'!$H$4,$V356-4,0))</f>
        <v>Moscow</v>
      </c>
      <c r="J356" s="184" t="str">
        <f ca="1">IF(ISERROR($V356),"",OFFSET('Smelter Look-up'!$I$4,$V356-4,0))</f>
        <v>Moskva</v>
      </c>
      <c r="K356" s="224"/>
      <c r="L356" s="224"/>
      <c r="M356" s="224"/>
      <c r="N356" s="224"/>
      <c r="O356" s="224" t="s">
        <v>502</v>
      </c>
      <c r="P356" s="185"/>
      <c r="Q356" s="225"/>
      <c r="R356" s="182" t="str">
        <f ca="1">IF(ISERROR($V356),"",OFFSET('Smelter Look-up'!$C$4,$V356-4,0)&amp;"")</f>
        <v>Artek LLC</v>
      </c>
      <c r="S356" s="181" t="str">
        <f t="shared" ca="1" si="30"/>
        <v>RU</v>
      </c>
      <c r="T356" s="181" t="str">
        <f ca="1">IF(B356="","",IF(ISERROR(MATCH($J356,SorP!$B$1:$B$6279,0)),"",INDIRECT("'SorP'!$A$"&amp;MATCH($S356&amp;$J356,SorP!C:C,0))))</f>
        <v>RU-MOW</v>
      </c>
      <c r="U356" s="201"/>
      <c r="V356" s="226">
        <f>IF(C356="",NA(),IF(OR(C356="Smelter not listed",C356="Smelter not yet identified"),MATCH($B356&amp;$D356,'Smelter Look-up'!$J:$J,0),MATCH($B356&amp;$C356,'Smelter Look-up'!$J:$J,0)))</f>
        <v>564</v>
      </c>
      <c r="X356" s="227">
        <f t="shared" si="31"/>
        <v>0</v>
      </c>
      <c r="AB356" s="228" t="str">
        <f t="shared" si="32"/>
        <v>TungstenArtek LLC</v>
      </c>
    </row>
    <row r="357" spans="1:28" s="227" customFormat="1" ht="76.5">
      <c r="A357" s="181" t="s">
        <v>1150</v>
      </c>
      <c r="B357" s="182" t="s">
        <v>139</v>
      </c>
      <c r="C357" s="186" t="s">
        <v>1151</v>
      </c>
      <c r="D357" s="230"/>
      <c r="E357" s="182" t="s">
        <v>160</v>
      </c>
      <c r="F357" s="182" t="s">
        <v>1150</v>
      </c>
      <c r="G357" s="182" t="s">
        <v>149</v>
      </c>
      <c r="H357" s="183"/>
      <c r="I357" s="184" t="str">
        <f ca="1">IF(ISERROR($V357),"",OFFSET('Smelter Look-up'!$H$4,$V357-4,0))</f>
        <v>Longyan</v>
      </c>
      <c r="J357" s="184" t="str">
        <f ca="1">IF(ISERROR($V357),"",OFFSET('Smelter Look-up'!$I$4,$V357-4,0))</f>
        <v>Fujian Sheng</v>
      </c>
      <c r="K357" s="224"/>
      <c r="L357" s="224"/>
      <c r="M357" s="224"/>
      <c r="N357" s="224"/>
      <c r="O357" s="224" t="s">
        <v>435</v>
      </c>
      <c r="P357" s="185"/>
      <c r="Q357" s="225"/>
      <c r="R357" s="182" t="str">
        <f ca="1">IF(ISERROR($V357),"",OFFSET('Smelter Look-up'!$C$4,$V357-4,0)&amp;"")</f>
        <v>Fujian Xinlu Tungsten Co., Ltd.</v>
      </c>
      <c r="S357" s="181" t="str">
        <f t="shared" ca="1" si="30"/>
        <v>CN</v>
      </c>
      <c r="T357" s="181" t="str">
        <f ca="1">IF(B357="","",IF(ISERROR(MATCH($J357,SorP!$B$1:$B$6279,0)),"",INDIRECT("'SorP'!$A$"&amp;MATCH($S357&amp;$J357,SorP!C:C,0))))</f>
        <v>CN-FJ</v>
      </c>
      <c r="U357" s="201"/>
      <c r="V357" s="226">
        <f>IF(C357="",NA(),IF(OR(C357="Smelter not listed",C357="Smelter not yet identified"),MATCH($B357&amp;$D357,'Smelter Look-up'!$J:$J,0),MATCH($B357&amp;$C357,'Smelter Look-up'!$J:$J,0)))</f>
        <v>579</v>
      </c>
      <c r="X357" s="227">
        <f t="shared" si="31"/>
        <v>0</v>
      </c>
      <c r="AB357" s="228" t="str">
        <f t="shared" si="32"/>
        <v>TungstenFujian Xinlu Tungsten Co., Ltd.</v>
      </c>
    </row>
    <row r="358" spans="1:28" s="227" customFormat="1" ht="51">
      <c r="A358" s="181" t="s">
        <v>1152</v>
      </c>
      <c r="B358" s="182" t="s">
        <v>139</v>
      </c>
      <c r="C358" s="186" t="s">
        <v>1153</v>
      </c>
      <c r="D358" s="230"/>
      <c r="E358" s="182" t="s">
        <v>177</v>
      </c>
      <c r="F358" s="182" t="s">
        <v>1152</v>
      </c>
      <c r="G358" s="182" t="s">
        <v>149</v>
      </c>
      <c r="H358" s="183"/>
      <c r="I358" s="184" t="str">
        <f ca="1">IF(ISERROR($V358),"",OFFSET('Smelter Look-up'!$H$4,$V358-4,0))</f>
        <v>Ramenskoe</v>
      </c>
      <c r="J358" s="184" t="str">
        <f ca="1">IF(ISERROR($V358),"",OFFSET('Smelter Look-up'!$I$4,$V358-4,0))</f>
        <v>Moskovskaja oblast'</v>
      </c>
      <c r="K358" s="224"/>
      <c r="L358" s="224"/>
      <c r="M358" s="224"/>
      <c r="N358" s="224"/>
      <c r="O358" s="224" t="s">
        <v>435</v>
      </c>
      <c r="P358" s="185"/>
      <c r="Q358" s="225"/>
      <c r="R358" s="182" t="str">
        <f ca="1">IF(ISERROR($V358),"",OFFSET('Smelter Look-up'!$C$4,$V358-4,0)&amp;"")</f>
        <v>OOO “Technolom” 2</v>
      </c>
      <c r="S358" s="181" t="str">
        <f t="shared" ref="S358:S388" ca="1" si="33">IF(B358="","",IF(ISERROR(MATCH($E358,CL,0)),"Unknown",INDIRECT("'C'!$A$"&amp;MATCH($E358,CL,0)+1)))</f>
        <v>RU</v>
      </c>
      <c r="T358" s="181" t="str">
        <f ca="1">IF(B358="","",IF(ISERROR(MATCH($J358,SorP!$B$1:$B$6279,0)),"",INDIRECT("'SorP'!$A$"&amp;MATCH($S358&amp;$J358,SorP!C:C,0))))</f>
        <v>RU-MOS</v>
      </c>
      <c r="U358" s="201"/>
      <c r="V358" s="226">
        <f>IF(C358="",NA(),IF(OR(C358="Smelter not listed",C358="Smelter not yet identified"),MATCH($B358&amp;$D358,'Smelter Look-up'!$J:$J,0),MATCH($B358&amp;$C358,'Smelter Look-up'!$J:$J,0)))</f>
        <v>625</v>
      </c>
      <c r="X358" s="227">
        <f t="shared" ref="X358:X388" si="34">IF(AND(C358="Smelter not listed",OR(LEN(D358)=0,LEN(E358)=0)),1,0)</f>
        <v>0</v>
      </c>
      <c r="AB358" s="228" t="str">
        <f t="shared" ref="AB358:AB388" si="35">B358&amp;C358</f>
        <v>TungstenOOO “Technolom” 2</v>
      </c>
    </row>
    <row r="359" spans="1:28" s="227" customFormat="1" ht="38.25">
      <c r="A359" s="181" t="s">
        <v>1154</v>
      </c>
      <c r="B359" s="182" t="s">
        <v>140</v>
      </c>
      <c r="C359" s="186" t="s">
        <v>1155</v>
      </c>
      <c r="D359" s="230"/>
      <c r="E359" s="182" t="s">
        <v>471</v>
      </c>
      <c r="F359" s="182" t="s">
        <v>1154</v>
      </c>
      <c r="G359" s="182" t="s">
        <v>149</v>
      </c>
      <c r="H359" s="183"/>
      <c r="I359" s="184" t="str">
        <f ca="1">IF(ISERROR($V359),"",OFFSET('Smelter Look-up'!$H$4,$V359-4,0))</f>
        <v>Tourville-les-Ifs</v>
      </c>
      <c r="J359" s="184" t="str">
        <f ca="1">IF(ISERROR($V359),"",OFFSET('Smelter Look-up'!$I$4,$V359-4,0))</f>
        <v>Normandie</v>
      </c>
      <c r="K359" s="224"/>
      <c r="L359" s="224"/>
      <c r="M359" s="224"/>
      <c r="N359" s="224"/>
      <c r="O359" s="224" t="s">
        <v>435</v>
      </c>
      <c r="P359" s="185"/>
      <c r="Q359" s="225"/>
      <c r="R359" s="182" t="str">
        <f ca="1">IF(ISERROR($V359),"",OFFSET('Smelter Look-up'!$C$4,$V359-4,0)&amp;"")</f>
        <v>WEEEREFINING</v>
      </c>
      <c r="S359" s="181" t="str">
        <f t="shared" ca="1" si="33"/>
        <v>FR</v>
      </c>
      <c r="T359" s="181" t="str">
        <f ca="1">IF(B359="","",IF(ISERROR(MATCH($J359,SorP!$B$1:$B$6279,0)),"",INDIRECT("'SorP'!$A$"&amp;MATCH($S359&amp;$J359,SorP!C:C,0))))</f>
        <v>FR-NOR</v>
      </c>
      <c r="U359" s="201"/>
      <c r="V359" s="226">
        <f>IF(C359="",NA(),IF(OR(C359="Smelter not listed",C359="Smelter not yet identified"),MATCH($B359&amp;$D359,'Smelter Look-up'!$J:$J,0),MATCH($B359&amp;$C359,'Smelter Look-up'!$J:$J,0)))</f>
        <v>296</v>
      </c>
      <c r="X359" s="227">
        <f t="shared" si="34"/>
        <v>0</v>
      </c>
      <c r="AB359" s="228" t="str">
        <f t="shared" si="35"/>
        <v>GoldWEEEREFINING</v>
      </c>
    </row>
    <row r="360" spans="1:28" s="227" customFormat="1" ht="51">
      <c r="A360" s="181" t="s">
        <v>1156</v>
      </c>
      <c r="B360" s="182" t="s">
        <v>140</v>
      </c>
      <c r="C360" s="186" t="s">
        <v>1157</v>
      </c>
      <c r="D360" s="230"/>
      <c r="E360" s="182" t="s">
        <v>160</v>
      </c>
      <c r="F360" s="182" t="s">
        <v>1156</v>
      </c>
      <c r="G360" s="182" t="s">
        <v>149</v>
      </c>
      <c r="H360" s="183"/>
      <c r="I360" s="184" t="str">
        <f ca="1">IF(ISERROR($V360),"",OFFSET('Smelter Look-up'!$H$4,$V360-4,0))</f>
        <v>Suzhou City</v>
      </c>
      <c r="J360" s="184" t="str">
        <f ca="1">IF(ISERROR($V360),"",OFFSET('Smelter Look-up'!$I$4,$V360-4,0))</f>
        <v>Jiangsu Sheng</v>
      </c>
      <c r="K360" s="224"/>
      <c r="L360" s="224"/>
      <c r="M360" s="224"/>
      <c r="N360" s="224"/>
      <c r="O360" s="224" t="s">
        <v>435</v>
      </c>
      <c r="P360" s="185"/>
      <c r="Q360" s="225"/>
      <c r="R360" s="182" t="str">
        <f ca="1">IF(ISERROR($V360),"",OFFSET('Smelter Look-up'!$C$4,$V360-4,0)&amp;"")</f>
        <v>Dongwu Gold Group</v>
      </c>
      <c r="S360" s="181" t="str">
        <f t="shared" ca="1" si="33"/>
        <v>CN</v>
      </c>
      <c r="T360" s="181" t="str">
        <f ca="1">IF(B360="","",IF(ISERROR(MATCH($J360,SorP!$B$1:$B$6279,0)),"",INDIRECT("'SorP'!$A$"&amp;MATCH($S360&amp;$J360,SorP!C:C,0))))</f>
        <v>CN-JS</v>
      </c>
      <c r="U360" s="201"/>
      <c r="V360" s="226">
        <f>IF(C360="",NA(),IF(OR(C360="Smelter not listed",C360="Smelter not yet identified"),MATCH($B360&amp;$D360,'Smelter Look-up'!$J:$J,0),MATCH($B360&amp;$C360,'Smelter Look-up'!$J:$J,0)))</f>
        <v>65</v>
      </c>
      <c r="X360" s="227">
        <f t="shared" si="34"/>
        <v>0</v>
      </c>
      <c r="AB360" s="228" t="str">
        <f t="shared" si="35"/>
        <v>GoldDongwu Gold Group</v>
      </c>
    </row>
    <row r="361" spans="1:28" s="227" customFormat="1" ht="89.25">
      <c r="A361" s="181" t="s">
        <v>1158</v>
      </c>
      <c r="B361" s="182" t="s">
        <v>139</v>
      </c>
      <c r="C361" s="186" t="s">
        <v>1159</v>
      </c>
      <c r="D361" s="230"/>
      <c r="E361" s="182" t="s">
        <v>169</v>
      </c>
      <c r="F361" s="182" t="s">
        <v>1158</v>
      </c>
      <c r="G361" s="182" t="s">
        <v>149</v>
      </c>
      <c r="H361" s="183"/>
      <c r="I361" s="184" t="str">
        <f ca="1">IF(ISERROR($V361),"",OFFSET('Smelter Look-up'!$H$4,$V361-4,0))</f>
        <v>Gyeongju-si</v>
      </c>
      <c r="J361" s="184" t="str">
        <f ca="1">IF(ISERROR($V361),"",OFFSET('Smelter Look-up'!$I$4,$V361-4,0))</f>
        <v>Gyeongsangbuk-do</v>
      </c>
      <c r="K361" s="224"/>
      <c r="L361" s="224"/>
      <c r="M361" s="224"/>
      <c r="N361" s="224"/>
      <c r="O361" s="224" t="s">
        <v>435</v>
      </c>
      <c r="P361" s="185"/>
      <c r="Q361" s="225"/>
      <c r="R361" s="182" t="str">
        <f ca="1">IF(ISERROR($V361),"",OFFSET('Smelter Look-up'!$C$4,$V361-4,0)&amp;"")</f>
        <v>DONGKUK INDUSTRIES CO., LTD.</v>
      </c>
      <c r="S361" s="181" t="str">
        <f t="shared" ca="1" si="33"/>
        <v>KR</v>
      </c>
      <c r="T361" s="181" t="str">
        <f ca="1">IF(B361="","",IF(ISERROR(MATCH($J361,SorP!$B$1:$B$6279,0)),"",INDIRECT("'SorP'!$A$"&amp;MATCH($S361&amp;$J361,SorP!C:C,0))))</f>
        <v>KR-47</v>
      </c>
      <c r="U361" s="201"/>
      <c r="V361" s="226">
        <f>IF(C361="",NA(),IF(OR(C361="Smelter not listed",C361="Smelter not yet identified"),MATCH($B361&amp;$D361,'Smelter Look-up'!$J:$J,0),MATCH($B361&amp;$C361,'Smelter Look-up'!$J:$J,0)))</f>
        <v>576</v>
      </c>
      <c r="X361" s="227">
        <f t="shared" si="34"/>
        <v>0</v>
      </c>
      <c r="AB361" s="228" t="str">
        <f t="shared" si="35"/>
        <v>TungstenDONGKUK INDUSTRIES CO., LTD.</v>
      </c>
    </row>
    <row r="362" spans="1:28" s="227" customFormat="1" ht="51">
      <c r="A362" s="181" t="s">
        <v>1160</v>
      </c>
      <c r="B362" s="182" t="s">
        <v>139</v>
      </c>
      <c r="C362" s="186" t="s">
        <v>145</v>
      </c>
      <c r="D362" s="230" t="s">
        <v>1161</v>
      </c>
      <c r="E362" s="182" t="s">
        <v>320</v>
      </c>
      <c r="F362" s="182" t="s">
        <v>1160</v>
      </c>
      <c r="G362" s="182" t="s">
        <v>149</v>
      </c>
      <c r="H362" s="183"/>
      <c r="I362" s="184" t="str">
        <f ca="1">IF(ISERROR($V362),"",OFFSET('Smelter Look-up'!$H$4,$V362-4,0))</f>
        <v/>
      </c>
      <c r="J362" s="184" t="str">
        <f ca="1">IF(ISERROR($V362),"",OFFSET('Smelter Look-up'!$I$4,$V362-4,0))</f>
        <v/>
      </c>
      <c r="K362" s="224"/>
      <c r="L362" s="224"/>
      <c r="M362" s="224"/>
      <c r="N362" s="224"/>
      <c r="O362" s="224" t="s">
        <v>435</v>
      </c>
      <c r="P362" s="185"/>
      <c r="Q362" s="225"/>
      <c r="R362" s="182" t="str">
        <f ca="1">IF(ISERROR($V362),"",OFFSET('Smelter Look-up'!$C$4,$V362-4,0)&amp;"")</f>
        <v/>
      </c>
      <c r="S362" s="181" t="str">
        <f t="shared" ca="1" si="33"/>
        <v>TW</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34"/>
        <v>0</v>
      </c>
      <c r="AB362" s="228" t="str">
        <f t="shared" si="35"/>
        <v>TungstenSmelter Not Listed</v>
      </c>
    </row>
    <row r="363" spans="1:28" s="227" customFormat="1" ht="51">
      <c r="A363" s="181" t="s">
        <v>1162</v>
      </c>
      <c r="B363" s="182" t="s">
        <v>139</v>
      </c>
      <c r="C363" s="186" t="s">
        <v>145</v>
      </c>
      <c r="D363" s="230" t="s">
        <v>1163</v>
      </c>
      <c r="E363" s="182" t="s">
        <v>160</v>
      </c>
      <c r="F363" s="182" t="s">
        <v>1162</v>
      </c>
      <c r="G363" s="182" t="s">
        <v>149</v>
      </c>
      <c r="H363" s="183"/>
      <c r="I363" s="184" t="str">
        <f ca="1">IF(ISERROR($V363),"",OFFSET('Smelter Look-up'!$H$4,$V363-4,0))</f>
        <v/>
      </c>
      <c r="J363" s="184" t="str">
        <f ca="1">IF(ISERROR($V363),"",OFFSET('Smelter Look-up'!$I$4,$V363-4,0))</f>
        <v/>
      </c>
      <c r="K363" s="224"/>
      <c r="L363" s="224"/>
      <c r="M363" s="224"/>
      <c r="N363" s="224"/>
      <c r="O363" s="224" t="s">
        <v>638</v>
      </c>
      <c r="P363" s="185"/>
      <c r="Q363" s="225"/>
      <c r="R363" s="182" t="str">
        <f ca="1">IF(ISERROR($V363),"",OFFSET('Smelter Look-up'!$C$4,$V363-4,0)&amp;"")</f>
        <v/>
      </c>
      <c r="S363" s="181" t="str">
        <f t="shared" ca="1" si="33"/>
        <v>CN</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34"/>
        <v>0</v>
      </c>
      <c r="AB363" s="228" t="str">
        <f t="shared" si="35"/>
        <v>TungstenSmelter Not Listed</v>
      </c>
    </row>
    <row r="364" spans="1:28" s="227" customFormat="1" ht="38.25">
      <c r="A364" s="181" t="s">
        <v>1164</v>
      </c>
      <c r="B364" s="182" t="s">
        <v>138</v>
      </c>
      <c r="C364" s="186" t="s">
        <v>145</v>
      </c>
      <c r="D364" s="230" t="s">
        <v>1165</v>
      </c>
      <c r="E364" s="182" t="s">
        <v>492</v>
      </c>
      <c r="F364" s="182" t="s">
        <v>1164</v>
      </c>
      <c r="G364" s="182" t="s">
        <v>149</v>
      </c>
      <c r="H364" s="183"/>
      <c r="I364" s="184" t="str">
        <f ca="1">IF(ISERROR($V364),"",OFFSET('Smelter Look-up'!$H$4,$V364-4,0))</f>
        <v/>
      </c>
      <c r="J364" s="184" t="str">
        <f ca="1">IF(ISERROR($V364),"",OFFSET('Smelter Look-up'!$I$4,$V364-4,0))</f>
        <v/>
      </c>
      <c r="K364" s="224"/>
      <c r="L364" s="224"/>
      <c r="M364" s="224"/>
      <c r="N364" s="224"/>
      <c r="O364" s="224" t="s">
        <v>1166</v>
      </c>
      <c r="P364" s="185"/>
      <c r="Q364" s="225"/>
      <c r="R364" s="182" t="str">
        <f ca="1">IF(ISERROR($V364),"",OFFSET('Smelter Look-up'!$C$4,$V364-4,0)&amp;"")</f>
        <v/>
      </c>
      <c r="S364" s="181" t="str">
        <f t="shared" ca="1" si="33"/>
        <v>MY</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si="34"/>
        <v>0</v>
      </c>
      <c r="AB364" s="228" t="str">
        <f t="shared" si="35"/>
        <v>TinSmelter Not Listed</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FE3D27EA-4298-405A-B1BE-74E113921FD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&amp;L&amp;"Arial"&amp;8&amp;K000000 INTERNAL&amp;1#_x000D_&amp;C&amp;P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1167</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1168</v>
      </c>
      <c r="G3" s="20" t="s">
        <v>1169</v>
      </c>
      <c r="H3" s="20" t="s">
        <v>1170</v>
      </c>
      <c r="I3" s="20" t="s">
        <v>1171</v>
      </c>
      <c r="J3" s="20" t="s">
        <v>1172</v>
      </c>
    </row>
    <row r="4" spans="1:10" ht="39">
      <c r="A4" s="90" t="str">
        <f ca="1">Declaration!B8</f>
        <v>Company Name (*):</v>
      </c>
      <c r="B4" s="89" t="str">
        <f>Declaration!D8</f>
        <v>Volkswagen AG</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1" t="s">
        <v>103</v>
      </c>
      <c r="F6" s="94">
        <f>IF(OR(B5=Declaration!P9,B5=Declaration!Q9,B5=0),0,1)</f>
        <v>0</v>
      </c>
      <c r="G6" s="70">
        <f>IF(B6=0,1,0)</f>
        <v>1</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Hans Bayer</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hans.bayer@volkswagen.de</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+49-5361-9-76177</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 xml:space="preserve">Daniel Göhler				</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daniel.goehler@volkswagen.de</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03-Jun-2024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1173</v>
      </c>
      <c r="B56" s="89" t="str">
        <f>Declaration!G77</f>
        <v xml:space="preserve">https://www.volkswagenag.com/presence/nachhaltigkeit/documents/policy-intern/Policy%20sustainable%20raw%20materials.pdf			</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1174</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1175</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1176</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1177</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1178</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1179</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1180</v>
      </c>
      <c r="K69" s="154"/>
      <c r="L69" s="20" t="s">
        <v>1181</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headerFooter>
    <oddHeader>&amp;L&amp;"Arial"&amp;8&amp;K000000 INTERNAL&amp;1#_x000D_</oddHead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1167</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Header>&amp;L&amp;"Arial"&amp;8&amp;K000000 INTERNAL&amp;1#_x000D_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1182</v>
      </c>
      <c r="K4" s="191" t="s">
        <v>1182</v>
      </c>
    </row>
    <row r="5" spans="1:11" ht="13.5" customHeight="1">
      <c r="A5" s="209" t="s">
        <v>140</v>
      </c>
      <c r="B5" s="209" t="s">
        <v>1108</v>
      </c>
      <c r="C5" s="209" t="s">
        <v>1108</v>
      </c>
      <c r="D5" s="209" t="s">
        <v>1183</v>
      </c>
      <c r="E5" s="209" t="s">
        <v>1107</v>
      </c>
      <c r="F5" s="209" t="s">
        <v>149</v>
      </c>
      <c r="G5" s="209"/>
      <c r="H5" s="209" t="s">
        <v>1184</v>
      </c>
      <c r="I5" s="209" t="s">
        <v>1185</v>
      </c>
      <c r="J5" s="231" t="str">
        <f>A5&amp;B5</f>
        <v>Gold8853 S.p.A.</v>
      </c>
      <c r="K5" s="231" t="str">
        <f>A5&amp;B5</f>
        <v>Gold8853 S.p.A.</v>
      </c>
    </row>
    <row r="6" spans="1:11" ht="13.5" customHeight="1">
      <c r="A6" s="209" t="s">
        <v>140</v>
      </c>
      <c r="B6" s="209" t="s">
        <v>499</v>
      </c>
      <c r="C6" s="209" t="s">
        <v>499</v>
      </c>
      <c r="D6" s="209" t="s">
        <v>1186</v>
      </c>
      <c r="E6" s="209" t="s">
        <v>498</v>
      </c>
      <c r="F6" s="209" t="s">
        <v>149</v>
      </c>
      <c r="G6" s="209"/>
      <c r="H6" s="209" t="s">
        <v>1187</v>
      </c>
      <c r="I6" s="209" t="s">
        <v>1188</v>
      </c>
      <c r="J6" s="231" t="str">
        <f>A6&amp;B6</f>
        <v>GoldABC Refinery Pty Ltd.</v>
      </c>
      <c r="K6" s="231" t="str">
        <f>A6&amp;B6</f>
        <v>GoldABC Refinery Pty Ltd.</v>
      </c>
    </row>
    <row r="7" spans="1:11" ht="13.5" customHeight="1">
      <c r="A7" s="209" t="s">
        <v>140</v>
      </c>
      <c r="B7" s="209" t="s">
        <v>602</v>
      </c>
      <c r="C7" s="209" t="s">
        <v>602</v>
      </c>
      <c r="D7" s="209" t="s">
        <v>1189</v>
      </c>
      <c r="E7" s="209" t="s">
        <v>601</v>
      </c>
      <c r="F7" s="209" t="s">
        <v>149</v>
      </c>
      <c r="G7" s="209"/>
      <c r="H7" s="209" t="s">
        <v>1190</v>
      </c>
      <c r="I7" s="209" t="s">
        <v>1191</v>
      </c>
      <c r="J7" s="231" t="str">
        <f t="shared" ref="J7:J70" si="0">A7&amp;B7</f>
        <v>GoldAbington Reldan Metals, LLC</v>
      </c>
      <c r="K7" s="231" t="str">
        <f t="shared" ref="K7:K70" si="1">A7&amp;B7</f>
        <v>GoldAbington Reldan Metals, LLC</v>
      </c>
    </row>
    <row r="8" spans="1:11" ht="13.5" customHeight="1">
      <c r="A8" s="209" t="s">
        <v>140</v>
      </c>
      <c r="B8" s="209" t="s">
        <v>147</v>
      </c>
      <c r="C8" s="209" t="s">
        <v>147</v>
      </c>
      <c r="D8" s="209" t="s">
        <v>1189</v>
      </c>
      <c r="E8" s="209" t="s">
        <v>146</v>
      </c>
      <c r="F8" s="209" t="s">
        <v>149</v>
      </c>
      <c r="G8" s="209"/>
      <c r="H8" s="209" t="s">
        <v>1192</v>
      </c>
      <c r="I8" s="209" t="s">
        <v>1193</v>
      </c>
      <c r="J8" s="231" t="str">
        <f t="shared" si="0"/>
        <v>GoldAdvanced Chemical Company</v>
      </c>
      <c r="K8" s="231" t="str">
        <f t="shared" si="1"/>
        <v>GoldAdvanced Chemical Company</v>
      </c>
    </row>
    <row r="9" spans="1:11" ht="13.5" customHeight="1">
      <c r="A9" s="209" t="s">
        <v>140</v>
      </c>
      <c r="B9" s="209" t="s">
        <v>1121</v>
      </c>
      <c r="C9" s="209" t="s">
        <v>1121</v>
      </c>
      <c r="D9" s="209" t="s">
        <v>1194</v>
      </c>
      <c r="E9" s="209" t="s">
        <v>1120</v>
      </c>
      <c r="F9" s="209" t="s">
        <v>149</v>
      </c>
      <c r="G9" s="209"/>
      <c r="H9" s="209" t="s">
        <v>1195</v>
      </c>
      <c r="I9" s="209" t="s">
        <v>1196</v>
      </c>
      <c r="J9" s="231" t="str">
        <f t="shared" si="0"/>
        <v>GoldAfrican Gold Refinery</v>
      </c>
      <c r="K9" s="231" t="str">
        <f t="shared" si="1"/>
        <v>GoldAfrican Gold Refinery</v>
      </c>
    </row>
    <row r="10" spans="1:11" ht="13.5" customHeight="1">
      <c r="A10" s="209" t="s">
        <v>140</v>
      </c>
      <c r="B10" s="209" t="s">
        <v>931</v>
      </c>
      <c r="C10" s="209" t="s">
        <v>931</v>
      </c>
      <c r="D10" s="209" t="s">
        <v>1197</v>
      </c>
      <c r="E10" s="209" t="s">
        <v>930</v>
      </c>
      <c r="F10" s="209" t="s">
        <v>149</v>
      </c>
      <c r="G10" s="209"/>
      <c r="H10" s="209" t="s">
        <v>1198</v>
      </c>
      <c r="I10" s="209" t="s">
        <v>1199</v>
      </c>
      <c r="J10" s="231" t="str">
        <f t="shared" si="0"/>
        <v>GoldAgosi AG</v>
      </c>
      <c r="K10" s="231" t="str">
        <f t="shared" si="1"/>
        <v>GoldAgosi AG</v>
      </c>
    </row>
    <row r="11" spans="1:11" ht="13.5" customHeight="1">
      <c r="A11" s="209" t="s">
        <v>140</v>
      </c>
      <c r="B11" s="209" t="s">
        <v>1200</v>
      </c>
      <c r="C11" s="209" t="s">
        <v>336</v>
      </c>
      <c r="D11" s="209" t="s">
        <v>1186</v>
      </c>
      <c r="E11" s="209" t="s">
        <v>335</v>
      </c>
      <c r="F11" s="209" t="s">
        <v>149</v>
      </c>
      <c r="G11" s="209"/>
      <c r="H11" s="209" t="s">
        <v>1201</v>
      </c>
      <c r="I11" s="209" t="s">
        <v>1202</v>
      </c>
      <c r="J11" s="231" t="str">
        <f t="shared" si="0"/>
        <v>GoldAGR (Perth Mint Australia)</v>
      </c>
      <c r="K11" s="231" t="str">
        <f t="shared" si="1"/>
        <v>GoldAGR (Perth Mint Australia)</v>
      </c>
    </row>
    <row r="12" spans="1:11">
      <c r="A12" s="209" t="s">
        <v>140</v>
      </c>
      <c r="B12" s="209" t="s">
        <v>1203</v>
      </c>
      <c r="C12" s="209" t="s">
        <v>336</v>
      </c>
      <c r="D12" s="209" t="s">
        <v>1186</v>
      </c>
      <c r="E12" s="209" t="s">
        <v>335</v>
      </c>
      <c r="F12" s="209" t="s">
        <v>149</v>
      </c>
      <c r="G12" s="209"/>
      <c r="H12" s="209" t="s">
        <v>1201</v>
      </c>
      <c r="I12" s="209" t="s">
        <v>1202</v>
      </c>
      <c r="J12" s="231" t="str">
        <f t="shared" si="0"/>
        <v>GoldAGR Mathey</v>
      </c>
      <c r="K12" s="231" t="str">
        <f t="shared" si="1"/>
        <v>GoldAGR Mathey</v>
      </c>
    </row>
    <row r="13" spans="1:11">
      <c r="A13" s="209" t="s">
        <v>140</v>
      </c>
      <c r="B13" s="209" t="s">
        <v>928</v>
      </c>
      <c r="C13" s="209" t="s">
        <v>928</v>
      </c>
      <c r="D13" s="209" t="s">
        <v>1204</v>
      </c>
      <c r="E13" s="209" t="s">
        <v>927</v>
      </c>
      <c r="F13" s="209" t="s">
        <v>149</v>
      </c>
      <c r="G13" s="209"/>
      <c r="H13" s="209" t="s">
        <v>1205</v>
      </c>
      <c r="I13" s="209" t="s">
        <v>1206</v>
      </c>
      <c r="J13" s="231" t="str">
        <f t="shared" si="0"/>
        <v>GoldAida Chemical Industries Co., Ltd.</v>
      </c>
      <c r="K13" s="231" t="str">
        <f t="shared" si="1"/>
        <v>GoldAida Chemical Industries Co., Ltd.</v>
      </c>
    </row>
    <row r="14" spans="1:11">
      <c r="A14" s="209" t="s">
        <v>140</v>
      </c>
      <c r="B14" s="209" t="s">
        <v>1207</v>
      </c>
      <c r="C14" s="209" t="s">
        <v>172</v>
      </c>
      <c r="D14" s="209" t="s">
        <v>1204</v>
      </c>
      <c r="E14" s="209" t="s">
        <v>947</v>
      </c>
      <c r="F14" s="209" t="s">
        <v>149</v>
      </c>
      <c r="G14" s="209"/>
      <c r="H14" s="209" t="s">
        <v>1208</v>
      </c>
      <c r="I14" s="209" t="s">
        <v>1209</v>
      </c>
      <c r="J14" s="231" t="str">
        <f t="shared" si="0"/>
        <v>GoldAKITA Seiren</v>
      </c>
      <c r="K14" s="231" t="str">
        <f t="shared" si="1"/>
        <v>GoldAKITA Seiren</v>
      </c>
    </row>
    <row r="15" spans="1:11">
      <c r="A15" s="209" t="s">
        <v>140</v>
      </c>
      <c r="B15" s="209" t="s">
        <v>1210</v>
      </c>
      <c r="C15" s="209" t="s">
        <v>1073</v>
      </c>
      <c r="D15" s="209" t="s">
        <v>1211</v>
      </c>
      <c r="E15" s="209" t="s">
        <v>1072</v>
      </c>
      <c r="F15" s="209" t="s">
        <v>149</v>
      </c>
      <c r="G15" s="209"/>
      <c r="H15" s="209" t="s">
        <v>1212</v>
      </c>
      <c r="I15" s="209" t="s">
        <v>1213</v>
      </c>
      <c r="J15" s="231" t="str">
        <f t="shared" si="0"/>
        <v>GoldAl Etihad Gold LLC</v>
      </c>
      <c r="K15" s="231" t="str">
        <f t="shared" si="1"/>
        <v>GoldAl Etihad Gold LLC</v>
      </c>
    </row>
    <row r="16" spans="1:11">
      <c r="A16" s="209" t="s">
        <v>140</v>
      </c>
      <c r="B16" s="209" t="s">
        <v>1073</v>
      </c>
      <c r="C16" s="209" t="s">
        <v>1073</v>
      </c>
      <c r="D16" s="209" t="s">
        <v>1211</v>
      </c>
      <c r="E16" s="209" t="s">
        <v>1072</v>
      </c>
      <c r="F16" s="209" t="s">
        <v>149</v>
      </c>
      <c r="G16" s="209"/>
      <c r="H16" s="209" t="s">
        <v>1212</v>
      </c>
      <c r="I16" s="209" t="s">
        <v>1213</v>
      </c>
      <c r="J16" s="231" t="str">
        <f t="shared" si="0"/>
        <v>GoldAl Etihad Gold Refinery DMCC</v>
      </c>
      <c r="K16" s="231" t="str">
        <f t="shared" si="1"/>
        <v>GoldAl Etihad Gold Refinery DMCC</v>
      </c>
    </row>
    <row r="17" spans="1:11">
      <c r="A17" s="209" t="s">
        <v>140</v>
      </c>
      <c r="B17" s="209" t="s">
        <v>843</v>
      </c>
      <c r="C17" s="209" t="s">
        <v>843</v>
      </c>
      <c r="D17" s="209" t="s">
        <v>1214</v>
      </c>
      <c r="E17" s="209" t="s">
        <v>842</v>
      </c>
      <c r="F17" s="209" t="s">
        <v>149</v>
      </c>
      <c r="G17" s="209"/>
      <c r="H17" s="209" t="s">
        <v>1215</v>
      </c>
      <c r="I17" s="209" t="s">
        <v>1216</v>
      </c>
      <c r="J17" s="231" t="str">
        <f t="shared" si="0"/>
        <v>GoldAlbino Mountinho Lda.</v>
      </c>
      <c r="K17" s="231" t="str">
        <f t="shared" si="1"/>
        <v>GoldAlbino Mountinho Lda.</v>
      </c>
    </row>
    <row r="18" spans="1:11">
      <c r="A18" s="209" t="s">
        <v>140</v>
      </c>
      <c r="B18" s="209" t="s">
        <v>896</v>
      </c>
      <c r="C18" s="209" t="s">
        <v>896</v>
      </c>
      <c r="D18" s="209" t="s">
        <v>1189</v>
      </c>
      <c r="E18" s="209" t="s">
        <v>895</v>
      </c>
      <c r="F18" s="209" t="s">
        <v>149</v>
      </c>
      <c r="G18" s="209"/>
      <c r="H18" s="209" t="s">
        <v>1217</v>
      </c>
      <c r="I18" s="209" t="s">
        <v>1218</v>
      </c>
      <c r="J18" s="231" t="str">
        <f t="shared" si="0"/>
        <v>GoldAlexy Metals</v>
      </c>
      <c r="K18" s="231" t="str">
        <f t="shared" si="1"/>
        <v>GoldAlexy Metals</v>
      </c>
    </row>
    <row r="19" spans="1:11">
      <c r="A19" s="209" t="s">
        <v>140</v>
      </c>
      <c r="B19" s="209" t="s">
        <v>1219</v>
      </c>
      <c r="C19" s="209" t="s">
        <v>931</v>
      </c>
      <c r="D19" s="209" t="s">
        <v>1197</v>
      </c>
      <c r="E19" s="209" t="s">
        <v>930</v>
      </c>
      <c r="F19" s="209" t="s">
        <v>149</v>
      </c>
      <c r="G19" s="209"/>
      <c r="H19" s="209" t="s">
        <v>1198</v>
      </c>
      <c r="I19" s="209" t="s">
        <v>1199</v>
      </c>
      <c r="J19" s="231" t="str">
        <f t="shared" si="0"/>
        <v>GoldAllgemeine Gold-und Silberscheideanstalt A.G.</v>
      </c>
      <c r="K19" s="231" t="str">
        <f t="shared" si="1"/>
        <v>GoldAllgemeine Gold-und Silberscheideanstalt A.G.</v>
      </c>
    </row>
    <row r="20" spans="1:11">
      <c r="A20" s="209" t="s">
        <v>140</v>
      </c>
      <c r="B20" s="209" t="s">
        <v>652</v>
      </c>
      <c r="C20" s="209" t="s">
        <v>652</v>
      </c>
      <c r="D20" s="209" t="s">
        <v>1220</v>
      </c>
      <c r="E20" s="209" t="s">
        <v>651</v>
      </c>
      <c r="F20" s="209" t="s">
        <v>149</v>
      </c>
      <c r="G20" s="209"/>
      <c r="H20" s="209" t="s">
        <v>1221</v>
      </c>
      <c r="I20" s="209" t="s">
        <v>1222</v>
      </c>
      <c r="J20" s="231" t="str">
        <f t="shared" si="0"/>
        <v>GoldAlmalyk Mining and Metallurgical Complex (AMMC)</v>
      </c>
      <c r="K20" s="231" t="str">
        <f t="shared" si="1"/>
        <v>GoldAlmalyk Mining and Metallurgical Complex (AMMC)</v>
      </c>
    </row>
    <row r="21" spans="1:11">
      <c r="A21" s="209" t="s">
        <v>140</v>
      </c>
      <c r="B21" s="209" t="s">
        <v>1223</v>
      </c>
      <c r="C21" s="209" t="s">
        <v>661</v>
      </c>
      <c r="D21" s="209" t="s">
        <v>1204</v>
      </c>
      <c r="E21" s="209" t="s">
        <v>660</v>
      </c>
      <c r="F21" s="209" t="s">
        <v>149</v>
      </c>
      <c r="G21" s="209"/>
      <c r="H21" s="209" t="s">
        <v>1224</v>
      </c>
      <c r="I21" s="209" t="s">
        <v>1225</v>
      </c>
      <c r="J21" s="231" t="str">
        <f t="shared" si="0"/>
        <v>GoldAmagasaki Factory, Hyogo Prefecture, Japan</v>
      </c>
      <c r="K21" s="231" t="str">
        <f t="shared" si="1"/>
        <v>GoldAmagasaki Factory, Hyogo Prefecture, Japan</v>
      </c>
    </row>
    <row r="22" spans="1:11">
      <c r="A22" s="209" t="s">
        <v>140</v>
      </c>
      <c r="B22" s="209" t="s">
        <v>1226</v>
      </c>
      <c r="C22" s="209" t="s">
        <v>655</v>
      </c>
      <c r="D22" s="209" t="s">
        <v>1227</v>
      </c>
      <c r="E22" s="209" t="s">
        <v>654</v>
      </c>
      <c r="F22" s="209" t="s">
        <v>149</v>
      </c>
      <c r="G22" s="209"/>
      <c r="H22" s="209" t="s">
        <v>1228</v>
      </c>
      <c r="I22" s="209" t="s">
        <v>1229</v>
      </c>
      <c r="J22" s="231" t="str">
        <f t="shared" si="0"/>
        <v>GoldAngloGold Ashanti Brazil</v>
      </c>
      <c r="K22" s="231" t="str">
        <f t="shared" si="1"/>
        <v>GoldAngloGold Ashanti Brazil</v>
      </c>
    </row>
    <row r="23" spans="1:11">
      <c r="A23" s="209" t="s">
        <v>140</v>
      </c>
      <c r="B23" s="209" t="s">
        <v>655</v>
      </c>
      <c r="C23" s="209" t="s">
        <v>655</v>
      </c>
      <c r="D23" s="209" t="s">
        <v>1227</v>
      </c>
      <c r="E23" s="209" t="s">
        <v>654</v>
      </c>
      <c r="F23" s="209" t="s">
        <v>149</v>
      </c>
      <c r="G23" s="209"/>
      <c r="H23" s="209" t="s">
        <v>1228</v>
      </c>
      <c r="I23" s="209" t="s">
        <v>1229</v>
      </c>
      <c r="J23" s="231" t="str">
        <f t="shared" si="0"/>
        <v>GoldAngloGold Ashanti Corrego do Sitio Mineracao</v>
      </c>
      <c r="K23" s="231" t="str">
        <f t="shared" si="1"/>
        <v>GoldAngloGold Ashanti Corrego do Sitio Mineracao</v>
      </c>
    </row>
    <row r="24" spans="1:11">
      <c r="A24" s="209" t="s">
        <v>140</v>
      </c>
      <c r="B24" s="209" t="s">
        <v>1230</v>
      </c>
      <c r="C24" s="209" t="s">
        <v>655</v>
      </c>
      <c r="D24" s="209" t="s">
        <v>1227</v>
      </c>
      <c r="E24" s="209" t="s">
        <v>654</v>
      </c>
      <c r="F24" s="209" t="s">
        <v>149</v>
      </c>
      <c r="G24" s="209"/>
      <c r="H24" s="209" t="s">
        <v>1228</v>
      </c>
      <c r="I24" s="209" t="s">
        <v>1229</v>
      </c>
      <c r="J24" s="231" t="str">
        <f t="shared" si="0"/>
        <v>GoldAngloGold Ashanti Córrego do Sítio Mineração</v>
      </c>
      <c r="K24" s="231" t="str">
        <f t="shared" si="1"/>
        <v>GoldAngloGold Ashanti Córrego do Sítio Mineração</v>
      </c>
    </row>
    <row r="25" spans="1:11">
      <c r="A25" s="209" t="s">
        <v>140</v>
      </c>
      <c r="B25" s="209" t="s">
        <v>1231</v>
      </c>
      <c r="C25" s="209" t="s">
        <v>323</v>
      </c>
      <c r="D25" s="209" t="s">
        <v>1232</v>
      </c>
      <c r="E25" s="209" t="s">
        <v>322</v>
      </c>
      <c r="F25" s="209" t="s">
        <v>149</v>
      </c>
      <c r="G25" s="209"/>
      <c r="H25" s="209" t="s">
        <v>1233</v>
      </c>
      <c r="I25" s="209" t="s">
        <v>1234</v>
      </c>
      <c r="J25" s="231" t="str">
        <f t="shared" si="0"/>
        <v>GoldAnhui Tongling Nonferrous Metal Mining Co., Ltd.</v>
      </c>
      <c r="K25" s="231" t="str">
        <f t="shared" si="1"/>
        <v>GoldAnhui Tongling Nonferrous Metal Mining Co., Ltd.</v>
      </c>
    </row>
    <row r="26" spans="1:11">
      <c r="A26" s="209" t="s">
        <v>140</v>
      </c>
      <c r="B26" s="209" t="s">
        <v>1235</v>
      </c>
      <c r="C26" s="209" t="s">
        <v>336</v>
      </c>
      <c r="D26" s="209" t="s">
        <v>1186</v>
      </c>
      <c r="E26" s="209" t="s">
        <v>335</v>
      </c>
      <c r="F26" s="209" t="s">
        <v>149</v>
      </c>
      <c r="G26" s="209"/>
      <c r="H26" s="209" t="s">
        <v>1201</v>
      </c>
      <c r="I26" s="209" t="s">
        <v>1202</v>
      </c>
      <c r="J26" s="231" t="str">
        <f t="shared" si="0"/>
        <v>GoldANZ (Perth Mint 4N)</v>
      </c>
      <c r="K26" s="231" t="str">
        <f t="shared" si="1"/>
        <v>GoldANZ (Perth Mint 4N)</v>
      </c>
    </row>
    <row r="27" spans="1:11">
      <c r="A27" s="209" t="s">
        <v>140</v>
      </c>
      <c r="B27" s="209" t="s">
        <v>1236</v>
      </c>
      <c r="C27" s="209" t="s">
        <v>336</v>
      </c>
      <c r="D27" s="209" t="s">
        <v>1186</v>
      </c>
      <c r="E27" s="209" t="s">
        <v>335</v>
      </c>
      <c r="F27" s="209" t="s">
        <v>149</v>
      </c>
      <c r="G27" s="209"/>
      <c r="H27" s="209" t="s">
        <v>1201</v>
      </c>
      <c r="I27" s="209" t="s">
        <v>1202</v>
      </c>
      <c r="J27" s="231" t="str">
        <f t="shared" si="0"/>
        <v>GoldANZ Bank</v>
      </c>
      <c r="K27" s="231" t="str">
        <f t="shared" si="1"/>
        <v>GoldANZ Bank</v>
      </c>
    </row>
    <row r="28" spans="1:11">
      <c r="A28" s="209" t="s">
        <v>140</v>
      </c>
      <c r="B28" s="209" t="s">
        <v>658</v>
      </c>
      <c r="C28" s="209" t="s">
        <v>658</v>
      </c>
      <c r="D28" s="209" t="s">
        <v>1237</v>
      </c>
      <c r="E28" s="209" t="s">
        <v>657</v>
      </c>
      <c r="F28" s="209" t="s">
        <v>149</v>
      </c>
      <c r="G28" s="209"/>
      <c r="H28" s="209" t="s">
        <v>1238</v>
      </c>
      <c r="I28" s="209" t="s">
        <v>1239</v>
      </c>
      <c r="J28" s="231" t="str">
        <f t="shared" si="0"/>
        <v>GoldArgor-Heraeus S.A.</v>
      </c>
      <c r="K28" s="231" t="str">
        <f t="shared" si="1"/>
        <v>GoldArgor-Heraeus S.A.</v>
      </c>
    </row>
    <row r="29" spans="1:11">
      <c r="A29" s="209" t="s">
        <v>140</v>
      </c>
      <c r="B29" s="209" t="s">
        <v>661</v>
      </c>
      <c r="C29" s="209" t="s">
        <v>661</v>
      </c>
      <c r="D29" s="209" t="s">
        <v>1204</v>
      </c>
      <c r="E29" s="209" t="s">
        <v>660</v>
      </c>
      <c r="F29" s="209" t="s">
        <v>149</v>
      </c>
      <c r="G29" s="209"/>
      <c r="H29" s="209" t="s">
        <v>1224</v>
      </c>
      <c r="I29" s="209" t="s">
        <v>1225</v>
      </c>
      <c r="J29" s="231" t="str">
        <f t="shared" si="0"/>
        <v>GoldAsahi Pretec Corp.</v>
      </c>
      <c r="K29" s="231" t="str">
        <f t="shared" si="1"/>
        <v>GoldAsahi Pretec Corp.</v>
      </c>
    </row>
    <row r="30" spans="1:11">
      <c r="A30" s="209" t="s">
        <v>140</v>
      </c>
      <c r="B30" s="209" t="s">
        <v>345</v>
      </c>
      <c r="C30" s="209" t="s">
        <v>345</v>
      </c>
      <c r="D30" s="209" t="s">
        <v>1240</v>
      </c>
      <c r="E30" s="209" t="s">
        <v>344</v>
      </c>
      <c r="F30" s="209" t="s">
        <v>149</v>
      </c>
      <c r="G30" s="209"/>
      <c r="H30" s="209" t="s">
        <v>1241</v>
      </c>
      <c r="I30" s="209" t="s">
        <v>1242</v>
      </c>
      <c r="J30" s="231" t="str">
        <f t="shared" si="0"/>
        <v>GoldAsahi Refining Canada Ltd.</v>
      </c>
      <c r="K30" s="231" t="str">
        <f t="shared" si="1"/>
        <v>GoldAsahi Refining Canada Ltd.</v>
      </c>
    </row>
    <row r="31" spans="1:11">
      <c r="A31" s="209" t="s">
        <v>140</v>
      </c>
      <c r="B31" s="209" t="s">
        <v>720</v>
      </c>
      <c r="C31" s="209" t="s">
        <v>720</v>
      </c>
      <c r="D31" s="209" t="s">
        <v>1189</v>
      </c>
      <c r="E31" s="209" t="s">
        <v>719</v>
      </c>
      <c r="F31" s="209" t="s">
        <v>149</v>
      </c>
      <c r="G31" s="209"/>
      <c r="H31" s="209" t="s">
        <v>1243</v>
      </c>
      <c r="I31" s="209" t="s">
        <v>1244</v>
      </c>
      <c r="J31" s="231" t="str">
        <f t="shared" si="0"/>
        <v>GoldAsahi Refining USA Inc.</v>
      </c>
      <c r="K31" s="231" t="str">
        <f t="shared" si="1"/>
        <v>GoldAsahi Refining USA Inc.</v>
      </c>
    </row>
    <row r="32" spans="1:11">
      <c r="A32" s="209" t="s">
        <v>140</v>
      </c>
      <c r="B32" s="209" t="s">
        <v>251</v>
      </c>
      <c r="C32" s="209" t="s">
        <v>251</v>
      </c>
      <c r="D32" s="209" t="s">
        <v>1204</v>
      </c>
      <c r="E32" s="209" t="s">
        <v>250</v>
      </c>
      <c r="F32" s="209" t="s">
        <v>149</v>
      </c>
      <c r="G32" s="209"/>
      <c r="H32" s="209" t="s">
        <v>1245</v>
      </c>
      <c r="I32" s="209" t="s">
        <v>1246</v>
      </c>
      <c r="J32" s="231" t="str">
        <f t="shared" si="0"/>
        <v>GoldAsaka Riken Co., Ltd.</v>
      </c>
      <c r="K32" s="231" t="str">
        <f t="shared" si="1"/>
        <v>GoldAsaka Riken Co., Ltd.</v>
      </c>
    </row>
    <row r="33" spans="1:11">
      <c r="A33" s="209" t="s">
        <v>140</v>
      </c>
      <c r="B33" s="209" t="s">
        <v>1247</v>
      </c>
      <c r="C33" s="209" t="s">
        <v>664</v>
      </c>
      <c r="D33" s="209" t="s">
        <v>1248</v>
      </c>
      <c r="E33" s="209" t="s">
        <v>663</v>
      </c>
      <c r="F33" s="209" t="s">
        <v>149</v>
      </c>
      <c r="G33" s="209"/>
      <c r="H33" s="209" t="s">
        <v>1249</v>
      </c>
      <c r="I33" s="209" t="s">
        <v>1250</v>
      </c>
      <c r="J33" s="231" t="str">
        <f t="shared" si="0"/>
        <v>GoldATAkulche</v>
      </c>
      <c r="K33" s="231" t="str">
        <f t="shared" si="1"/>
        <v>GoldATAkulche</v>
      </c>
    </row>
    <row r="34" spans="1:11">
      <c r="A34" s="209" t="s">
        <v>140</v>
      </c>
      <c r="B34" s="209" t="s">
        <v>664</v>
      </c>
      <c r="C34" s="209" t="s">
        <v>664</v>
      </c>
      <c r="D34" s="209" t="s">
        <v>1248</v>
      </c>
      <c r="E34" s="209" t="s">
        <v>663</v>
      </c>
      <c r="F34" s="209" t="s">
        <v>149</v>
      </c>
      <c r="G34" s="209"/>
      <c r="H34" s="209" t="s">
        <v>1249</v>
      </c>
      <c r="I34" s="209" t="s">
        <v>1250</v>
      </c>
      <c r="J34" s="231" t="str">
        <f t="shared" si="0"/>
        <v>GoldAtasay Kuyumculuk Sanayi Ve Ticaret A.S.</v>
      </c>
      <c r="K34" s="231" t="str">
        <f t="shared" si="1"/>
        <v>GoldAtasay Kuyumculuk Sanayi Ve Ticaret A.S.</v>
      </c>
    </row>
    <row r="35" spans="1:11">
      <c r="A35" s="209" t="s">
        <v>140</v>
      </c>
      <c r="B35" s="209" t="s">
        <v>484</v>
      </c>
      <c r="C35" s="209" t="s">
        <v>484</v>
      </c>
      <c r="D35" s="209" t="s">
        <v>1251</v>
      </c>
      <c r="E35" s="209" t="s">
        <v>483</v>
      </c>
      <c r="F35" s="209" t="s">
        <v>149</v>
      </c>
      <c r="G35" s="209"/>
      <c r="H35" s="209" t="s">
        <v>1252</v>
      </c>
      <c r="I35" s="209" t="s">
        <v>1253</v>
      </c>
      <c r="J35" s="231" t="str">
        <f t="shared" si="0"/>
        <v>GoldAU Traders and Refiners</v>
      </c>
      <c r="K35" s="231" t="str">
        <f t="shared" si="1"/>
        <v>GoldAU Traders and Refiners</v>
      </c>
    </row>
    <row r="36" spans="1:11">
      <c r="A36" s="209" t="s">
        <v>140</v>
      </c>
      <c r="B36" s="209" t="s">
        <v>521</v>
      </c>
      <c r="C36" s="209" t="s">
        <v>521</v>
      </c>
      <c r="D36" s="209" t="s">
        <v>1254</v>
      </c>
      <c r="E36" s="209" t="s">
        <v>520</v>
      </c>
      <c r="F36" s="209" t="s">
        <v>149</v>
      </c>
      <c r="G36" s="209"/>
      <c r="H36" s="209" t="s">
        <v>1255</v>
      </c>
      <c r="I36" s="209" t="s">
        <v>1256</v>
      </c>
      <c r="J36" s="231" t="str">
        <f t="shared" si="0"/>
        <v>GoldAugmont Enterprises Private Limited</v>
      </c>
      <c r="K36" s="231" t="str">
        <f t="shared" si="1"/>
        <v>GoldAugmont Enterprises Private Limited</v>
      </c>
    </row>
    <row r="37" spans="1:11">
      <c r="A37" s="209" t="s">
        <v>140</v>
      </c>
      <c r="B37" s="209" t="s">
        <v>934</v>
      </c>
      <c r="C37" s="209" t="s">
        <v>934</v>
      </c>
      <c r="D37" s="209" t="s">
        <v>1197</v>
      </c>
      <c r="E37" s="209" t="s">
        <v>933</v>
      </c>
      <c r="F37" s="209" t="s">
        <v>149</v>
      </c>
      <c r="G37" s="209"/>
      <c r="H37" s="209" t="s">
        <v>1257</v>
      </c>
      <c r="I37" s="209" t="s">
        <v>1257</v>
      </c>
      <c r="J37" s="231" t="str">
        <f t="shared" si="0"/>
        <v>GoldAurubis AG</v>
      </c>
      <c r="K37" s="231" t="str">
        <f t="shared" si="1"/>
        <v>GoldAurubis AG</v>
      </c>
    </row>
    <row r="38" spans="1:11">
      <c r="A38" s="209" t="s">
        <v>140</v>
      </c>
      <c r="B38" s="209" t="s">
        <v>1258</v>
      </c>
      <c r="C38" s="209" t="s">
        <v>862</v>
      </c>
      <c r="D38" s="209" t="s">
        <v>1254</v>
      </c>
      <c r="E38" s="209" t="s">
        <v>861</v>
      </c>
      <c r="F38" s="209" t="s">
        <v>149</v>
      </c>
      <c r="G38" s="209"/>
      <c r="H38" s="209" t="s">
        <v>1259</v>
      </c>
      <c r="I38" s="209" t="s">
        <v>1260</v>
      </c>
      <c r="J38" s="231" t="str">
        <f t="shared" si="0"/>
        <v>GoldBALORE REFINERSGA</v>
      </c>
      <c r="K38" s="231" t="str">
        <f t="shared" si="1"/>
        <v>GoldBALORE REFINERSGA</v>
      </c>
    </row>
    <row r="39" spans="1:11">
      <c r="A39" s="209" t="s">
        <v>140</v>
      </c>
      <c r="B39" s="209" t="s">
        <v>862</v>
      </c>
      <c r="C39" s="209" t="s">
        <v>862</v>
      </c>
      <c r="D39" s="209" t="s">
        <v>1254</v>
      </c>
      <c r="E39" s="209" t="s">
        <v>861</v>
      </c>
      <c r="F39" s="209" t="s">
        <v>149</v>
      </c>
      <c r="G39" s="209"/>
      <c r="H39" s="209" t="s">
        <v>1259</v>
      </c>
      <c r="I39" s="209" t="s">
        <v>1260</v>
      </c>
      <c r="J39" s="231" t="str">
        <f t="shared" si="0"/>
        <v>GoldBangalore Refinery</v>
      </c>
      <c r="K39" s="231" t="str">
        <f t="shared" si="1"/>
        <v>GoldBangalore Refinery</v>
      </c>
    </row>
    <row r="40" spans="1:11">
      <c r="A40" s="209" t="s">
        <v>140</v>
      </c>
      <c r="B40" s="209" t="s">
        <v>1261</v>
      </c>
      <c r="C40" s="209" t="s">
        <v>862</v>
      </c>
      <c r="D40" s="209" t="s">
        <v>1254</v>
      </c>
      <c r="E40" s="209" t="s">
        <v>861</v>
      </c>
      <c r="F40" s="209" t="s">
        <v>149</v>
      </c>
      <c r="G40" s="209"/>
      <c r="H40" s="209" t="s">
        <v>1259</v>
      </c>
      <c r="I40" s="209" t="s">
        <v>1260</v>
      </c>
      <c r="J40" s="231" t="str">
        <f t="shared" si="0"/>
        <v>GoldBangalore Refinery Pvt Ltd</v>
      </c>
      <c r="K40" s="231" t="str">
        <f t="shared" si="1"/>
        <v>GoldBangalore Refinery Pvt Ltd</v>
      </c>
    </row>
    <row r="41" spans="1:11">
      <c r="A41" s="209" t="s">
        <v>140</v>
      </c>
      <c r="B41" s="209" t="s">
        <v>254</v>
      </c>
      <c r="C41" s="209" t="s">
        <v>254</v>
      </c>
      <c r="D41" s="209" t="s">
        <v>1262</v>
      </c>
      <c r="E41" s="209" t="s">
        <v>253</v>
      </c>
      <c r="F41" s="209" t="s">
        <v>149</v>
      </c>
      <c r="G41" s="209"/>
      <c r="H41" s="209" t="s">
        <v>1263</v>
      </c>
      <c r="I41" s="209" t="s">
        <v>1264</v>
      </c>
      <c r="J41" s="231" t="str">
        <f t="shared" si="0"/>
        <v>GoldBangko Sentral ng Pilipinas (Central Bank of the Philippines)</v>
      </c>
      <c r="K41" s="231" t="str">
        <f t="shared" si="1"/>
        <v>GoldBangko Sentral ng Pilipinas (Central Bank of the Philippines)</v>
      </c>
    </row>
    <row r="42" spans="1:11">
      <c r="A42" s="209" t="s">
        <v>140</v>
      </c>
      <c r="B42" s="209" t="s">
        <v>667</v>
      </c>
      <c r="C42" s="209" t="s">
        <v>667</v>
      </c>
      <c r="D42" s="209" t="s">
        <v>1265</v>
      </c>
      <c r="E42" s="209" t="s">
        <v>666</v>
      </c>
      <c r="F42" s="209" t="s">
        <v>149</v>
      </c>
      <c r="G42" s="209"/>
      <c r="H42" s="209" t="s">
        <v>1266</v>
      </c>
      <c r="I42" s="209" t="s">
        <v>1267</v>
      </c>
      <c r="J42" s="231" t="str">
        <f t="shared" si="0"/>
        <v>GoldBoliden AB</v>
      </c>
      <c r="K42" s="231" t="str">
        <f t="shared" si="1"/>
        <v>GoldBoliden AB</v>
      </c>
    </row>
    <row r="43" spans="1:11">
      <c r="A43" s="209" t="s">
        <v>140</v>
      </c>
      <c r="B43" s="209" t="s">
        <v>155</v>
      </c>
      <c r="C43" s="209" t="s">
        <v>155</v>
      </c>
      <c r="D43" s="209" t="s">
        <v>1197</v>
      </c>
      <c r="E43" s="209" t="s">
        <v>154</v>
      </c>
      <c r="F43" s="209" t="s">
        <v>149</v>
      </c>
      <c r="G43" s="209"/>
      <c r="H43" s="209" t="s">
        <v>1198</v>
      </c>
      <c r="I43" s="209" t="s">
        <v>1199</v>
      </c>
      <c r="J43" s="231" t="str">
        <f t="shared" si="0"/>
        <v>GoldC. Hafner GmbH + Co. KG</v>
      </c>
      <c r="K43" s="231" t="str">
        <f t="shared" si="1"/>
        <v>GoldC. Hafner GmbH + Co. KG</v>
      </c>
    </row>
    <row r="44" spans="1:11">
      <c r="A44" s="209" t="s">
        <v>140</v>
      </c>
      <c r="B44" s="209" t="s">
        <v>1268</v>
      </c>
      <c r="C44" s="209" t="s">
        <v>1268</v>
      </c>
      <c r="D44" s="209" t="s">
        <v>1269</v>
      </c>
      <c r="E44" s="209" t="s">
        <v>1270</v>
      </c>
      <c r="F44" s="209" t="s">
        <v>149</v>
      </c>
      <c r="G44" s="209"/>
      <c r="H44" s="209" t="s">
        <v>1271</v>
      </c>
      <c r="I44" s="209" t="s">
        <v>1272</v>
      </c>
      <c r="J44" s="231" t="str">
        <f t="shared" si="0"/>
        <v>GoldC.I Metales Procesados Industriales SAS</v>
      </c>
      <c r="K44" s="231" t="str">
        <f t="shared" si="1"/>
        <v>GoldC.I Metales Procesados Industriales SAS</v>
      </c>
    </row>
    <row r="45" spans="1:11">
      <c r="A45" s="209" t="s">
        <v>140</v>
      </c>
      <c r="B45" s="209" t="s">
        <v>258</v>
      </c>
      <c r="C45" s="209" t="s">
        <v>258</v>
      </c>
      <c r="D45" s="209" t="s">
        <v>1273</v>
      </c>
      <c r="E45" s="209" t="s">
        <v>257</v>
      </c>
      <c r="F45" s="209" t="s">
        <v>149</v>
      </c>
      <c r="G45" s="209"/>
      <c r="H45" s="209" t="s">
        <v>1274</v>
      </c>
      <c r="I45" s="209" t="s">
        <v>1275</v>
      </c>
      <c r="J45" s="231" t="str">
        <f t="shared" si="0"/>
        <v>GoldCaridad</v>
      </c>
      <c r="K45" s="231" t="str">
        <f t="shared" si="1"/>
        <v>GoldCaridad</v>
      </c>
    </row>
    <row r="46" spans="1:11">
      <c r="A46" s="209" t="s">
        <v>140</v>
      </c>
      <c r="B46" s="209" t="s">
        <v>1276</v>
      </c>
      <c r="C46" s="209" t="s">
        <v>937</v>
      </c>
      <c r="D46" s="209" t="s">
        <v>1240</v>
      </c>
      <c r="E46" s="209" t="s">
        <v>936</v>
      </c>
      <c r="F46" s="209" t="s">
        <v>149</v>
      </c>
      <c r="G46" s="209"/>
      <c r="H46" s="209" t="s">
        <v>1277</v>
      </c>
      <c r="I46" s="209" t="s">
        <v>1278</v>
      </c>
      <c r="J46" s="231" t="str">
        <f t="shared" si="0"/>
        <v>GoldCCR</v>
      </c>
      <c r="K46" s="231" t="str">
        <f t="shared" si="1"/>
        <v>GoldCCR</v>
      </c>
    </row>
    <row r="47" spans="1:11">
      <c r="A47" s="209" t="s">
        <v>140</v>
      </c>
      <c r="B47" s="209" t="s">
        <v>937</v>
      </c>
      <c r="C47" s="209" t="s">
        <v>937</v>
      </c>
      <c r="D47" s="209" t="s">
        <v>1240</v>
      </c>
      <c r="E47" s="209" t="s">
        <v>936</v>
      </c>
      <c r="F47" s="209" t="s">
        <v>149</v>
      </c>
      <c r="G47" s="209"/>
      <c r="H47" s="209" t="s">
        <v>1277</v>
      </c>
      <c r="I47" s="209" t="s">
        <v>1278</v>
      </c>
      <c r="J47" s="231" t="str">
        <f t="shared" si="0"/>
        <v>GoldCCR Refinery - Glencore Canada Corporation</v>
      </c>
      <c r="K47" s="231" t="str">
        <f t="shared" si="1"/>
        <v>GoldCCR Refinery - Glencore Canada Corporation</v>
      </c>
    </row>
    <row r="48" spans="1:11">
      <c r="A48" s="209" t="s">
        <v>140</v>
      </c>
      <c r="B48" s="209" t="s">
        <v>1279</v>
      </c>
      <c r="C48" s="209" t="s">
        <v>278</v>
      </c>
      <c r="D48" s="209" t="s">
        <v>1237</v>
      </c>
      <c r="E48" s="209" t="s">
        <v>277</v>
      </c>
      <c r="F48" s="209" t="s">
        <v>149</v>
      </c>
      <c r="G48" s="209"/>
      <c r="H48" s="209" t="s">
        <v>1280</v>
      </c>
      <c r="I48" s="209" t="s">
        <v>1281</v>
      </c>
      <c r="J48" s="231" t="str">
        <f t="shared" si="0"/>
        <v>GoldCendres + M?taux SA</v>
      </c>
      <c r="K48" s="231" t="str">
        <f t="shared" si="1"/>
        <v>GoldCendres + M?taux SA</v>
      </c>
    </row>
    <row r="49" spans="1:11">
      <c r="A49" s="209" t="s">
        <v>140</v>
      </c>
      <c r="B49" s="209" t="s">
        <v>278</v>
      </c>
      <c r="C49" s="209" t="s">
        <v>278</v>
      </c>
      <c r="D49" s="209" t="s">
        <v>1237</v>
      </c>
      <c r="E49" s="209" t="s">
        <v>277</v>
      </c>
      <c r="F49" s="209" t="s">
        <v>149</v>
      </c>
      <c r="G49" s="209"/>
      <c r="H49" s="209" t="s">
        <v>1280</v>
      </c>
      <c r="I49" s="209" t="s">
        <v>1281</v>
      </c>
      <c r="J49" s="231" t="str">
        <f t="shared" si="0"/>
        <v>GoldCendres + Metaux S.A.</v>
      </c>
      <c r="K49" s="231" t="str">
        <f t="shared" si="1"/>
        <v>GoldCendres + Metaux S.A.</v>
      </c>
    </row>
    <row r="50" spans="1:11">
      <c r="A50" s="209" t="s">
        <v>140</v>
      </c>
      <c r="B50" s="209" t="s">
        <v>1282</v>
      </c>
      <c r="C50" s="209" t="s">
        <v>278</v>
      </c>
      <c r="D50" s="209" t="s">
        <v>1237</v>
      </c>
      <c r="E50" s="209" t="s">
        <v>277</v>
      </c>
      <c r="F50" s="209" t="s">
        <v>149</v>
      </c>
      <c r="G50" s="209"/>
      <c r="H50" s="209" t="s">
        <v>1280</v>
      </c>
      <c r="I50" s="209" t="s">
        <v>1281</v>
      </c>
      <c r="J50" s="231" t="str">
        <f t="shared" si="0"/>
        <v>GoldCendres + Métaux S.A.</v>
      </c>
      <c r="K50" s="231" t="str">
        <f t="shared" si="1"/>
        <v>GoldCendres + Métaux S.A.</v>
      </c>
    </row>
    <row r="51" spans="1:11">
      <c r="A51" s="209" t="s">
        <v>140</v>
      </c>
      <c r="B51" s="209" t="s">
        <v>1283</v>
      </c>
      <c r="C51" s="209" t="s">
        <v>254</v>
      </c>
      <c r="D51" s="209" t="s">
        <v>1262</v>
      </c>
      <c r="E51" s="209" t="s">
        <v>253</v>
      </c>
      <c r="F51" s="209" t="s">
        <v>149</v>
      </c>
      <c r="G51" s="209"/>
      <c r="H51" s="209" t="s">
        <v>1263</v>
      </c>
      <c r="I51" s="209" t="s">
        <v>1264</v>
      </c>
      <c r="J51" s="231" t="str">
        <f t="shared" si="0"/>
        <v>GoldCentral Bank of the Philippines Gold Refinery &amp; Mint</v>
      </c>
      <c r="K51" s="231" t="str">
        <f t="shared" si="1"/>
        <v>GoldCentral Bank of the Philippines Gold Refinery &amp; Mint</v>
      </c>
    </row>
    <row r="52" spans="1:11">
      <c r="A52" s="209" t="s">
        <v>140</v>
      </c>
      <c r="B52" s="209" t="s">
        <v>1131</v>
      </c>
      <c r="C52" s="209" t="s">
        <v>1131</v>
      </c>
      <c r="D52" s="209" t="s">
        <v>1254</v>
      </c>
      <c r="E52" s="209" t="s">
        <v>1130</v>
      </c>
      <c r="F52" s="209" t="s">
        <v>149</v>
      </c>
      <c r="G52" s="209"/>
      <c r="H52" s="209" t="s">
        <v>1284</v>
      </c>
      <c r="I52" s="209" t="s">
        <v>1285</v>
      </c>
      <c r="J52" s="231" t="str">
        <f t="shared" si="0"/>
        <v>GoldCGR Metalloys Pvt Ltd.</v>
      </c>
      <c r="K52" s="231" t="str">
        <f t="shared" si="1"/>
        <v>GoldCGR Metalloys Pvt Ltd.</v>
      </c>
    </row>
    <row r="53" spans="1:11">
      <c r="A53" s="209" t="s">
        <v>140</v>
      </c>
      <c r="B53" s="209" t="s">
        <v>1286</v>
      </c>
      <c r="C53" s="209" t="s">
        <v>281</v>
      </c>
      <c r="D53" s="209" t="s">
        <v>1232</v>
      </c>
      <c r="E53" s="209" t="s">
        <v>280</v>
      </c>
      <c r="F53" s="209" t="s">
        <v>149</v>
      </c>
      <c r="G53" s="209"/>
      <c r="H53" s="209" t="s">
        <v>1287</v>
      </c>
      <c r="I53" s="209" t="s">
        <v>1288</v>
      </c>
      <c r="J53" s="231" t="str">
        <f t="shared" si="0"/>
        <v>GoldCHALCO Yunnan Copper Co. Ltd.</v>
      </c>
      <c r="K53" s="231" t="str">
        <f t="shared" si="1"/>
        <v>GoldCHALCO Yunnan Copper Co. Ltd.</v>
      </c>
    </row>
    <row r="54" spans="1:11">
      <c r="A54" s="209" t="s">
        <v>140</v>
      </c>
      <c r="B54" s="209" t="s">
        <v>1289</v>
      </c>
      <c r="C54" s="209" t="s">
        <v>1131</v>
      </c>
      <c r="D54" s="209" t="s">
        <v>1254</v>
      </c>
      <c r="E54" s="209" t="s">
        <v>1130</v>
      </c>
      <c r="F54" s="209" t="s">
        <v>149</v>
      </c>
      <c r="G54" s="209"/>
      <c r="H54" s="209" t="s">
        <v>1284</v>
      </c>
      <c r="I54" s="209" t="s">
        <v>1285</v>
      </c>
      <c r="J54" s="231" t="str">
        <f t="shared" si="0"/>
        <v>GoldChemmanur Gold Refinery</v>
      </c>
      <c r="K54" s="231" t="str">
        <f t="shared" si="1"/>
        <v>GoldChemmanur Gold Refinery</v>
      </c>
    </row>
    <row r="55" spans="1:11">
      <c r="A55" s="209" t="s">
        <v>140</v>
      </c>
      <c r="B55" s="209" t="s">
        <v>680</v>
      </c>
      <c r="C55" s="209" t="s">
        <v>680</v>
      </c>
      <c r="D55" s="209" t="s">
        <v>1183</v>
      </c>
      <c r="E55" s="209" t="s">
        <v>679</v>
      </c>
      <c r="F55" s="209" t="s">
        <v>149</v>
      </c>
      <c r="G55" s="209"/>
      <c r="H55" s="209" t="s">
        <v>1290</v>
      </c>
      <c r="I55" s="209" t="s">
        <v>1291</v>
      </c>
      <c r="J55" s="231" t="str">
        <f t="shared" si="0"/>
        <v>GoldChimet S.p.A.</v>
      </c>
      <c r="K55" s="231" t="str">
        <f t="shared" si="1"/>
        <v>GoldChimet S.p.A.</v>
      </c>
    </row>
    <row r="56" spans="1:11">
      <c r="A56" s="209" t="s">
        <v>140</v>
      </c>
      <c r="B56" s="209" t="s">
        <v>1292</v>
      </c>
      <c r="C56" s="209" t="s">
        <v>365</v>
      </c>
      <c r="D56" s="209" t="s">
        <v>1232</v>
      </c>
      <c r="E56" s="209" t="s">
        <v>364</v>
      </c>
      <c r="F56" s="209" t="s">
        <v>149</v>
      </c>
      <c r="G56" s="209"/>
      <c r="H56" s="209" t="s">
        <v>1293</v>
      </c>
      <c r="I56" s="209" t="s">
        <v>1294</v>
      </c>
      <c r="J56" s="231" t="str">
        <f t="shared" si="0"/>
        <v>GoldChina Henan Zhongyuan Gold Smelter</v>
      </c>
      <c r="K56" s="231" t="str">
        <f t="shared" si="1"/>
        <v>GoldChina Henan Zhongyuan Gold Smelter</v>
      </c>
    </row>
    <row r="57" spans="1:11">
      <c r="A57" s="209" t="s">
        <v>140</v>
      </c>
      <c r="B57" s="209" t="s">
        <v>1295</v>
      </c>
      <c r="C57" s="209" t="s">
        <v>536</v>
      </c>
      <c r="D57" s="209" t="s">
        <v>1232</v>
      </c>
      <c r="E57" s="209" t="s">
        <v>535</v>
      </c>
      <c r="F57" s="209" t="s">
        <v>149</v>
      </c>
      <c r="G57" s="209"/>
      <c r="H57" s="209" t="s">
        <v>1296</v>
      </c>
      <c r="I57" s="209" t="s">
        <v>1297</v>
      </c>
      <c r="J57" s="231" t="str">
        <f t="shared" si="0"/>
        <v>GoldChina's Shandong Gold Mining Co., Ltd</v>
      </c>
      <c r="K57" s="231" t="str">
        <f t="shared" si="1"/>
        <v>GoldChina's Shandong Gold Mining Co., Ltd</v>
      </c>
    </row>
    <row r="58" spans="1:11">
      <c r="A58" s="209" t="s">
        <v>140</v>
      </c>
      <c r="B58" s="209" t="s">
        <v>287</v>
      </c>
      <c r="C58" s="209" t="s">
        <v>287</v>
      </c>
      <c r="D58" s="209" t="s">
        <v>1204</v>
      </c>
      <c r="E58" s="209" t="s">
        <v>286</v>
      </c>
      <c r="F58" s="209" t="s">
        <v>149</v>
      </c>
      <c r="G58" s="209"/>
      <c r="H58" s="209" t="s">
        <v>1298</v>
      </c>
      <c r="I58" s="209" t="s">
        <v>1206</v>
      </c>
      <c r="J58" s="231" t="str">
        <f t="shared" si="0"/>
        <v>GoldChugai Mining</v>
      </c>
      <c r="K58" s="231" t="str">
        <f t="shared" si="1"/>
        <v>GoldChugai Mining</v>
      </c>
    </row>
    <row r="59" spans="1:11">
      <c r="A59" s="209" t="s">
        <v>140</v>
      </c>
      <c r="B59" s="209" t="s">
        <v>635</v>
      </c>
      <c r="C59" s="209" t="s">
        <v>635</v>
      </c>
      <c r="D59" s="209" t="s">
        <v>1227</v>
      </c>
      <c r="E59" s="209" t="s">
        <v>634</v>
      </c>
      <c r="F59" s="209" t="s">
        <v>149</v>
      </c>
      <c r="G59" s="209"/>
      <c r="H59" s="209" t="s">
        <v>1299</v>
      </c>
      <c r="I59" s="209" t="s">
        <v>1300</v>
      </c>
      <c r="J59" s="231" t="str">
        <f t="shared" si="0"/>
        <v>GoldCoimpa Industrial LTDA</v>
      </c>
      <c r="K59" s="231" t="str">
        <f t="shared" si="1"/>
        <v>GoldCoimpa Industrial LTDA</v>
      </c>
    </row>
    <row r="60" spans="1:11">
      <c r="A60" s="209" t="s">
        <v>140</v>
      </c>
      <c r="B60" s="209" t="s">
        <v>683</v>
      </c>
      <c r="C60" s="209" t="s">
        <v>683</v>
      </c>
      <c r="D60" s="209" t="s">
        <v>1232</v>
      </c>
      <c r="E60" s="209" t="s">
        <v>682</v>
      </c>
      <c r="F60" s="209" t="s">
        <v>149</v>
      </c>
      <c r="G60" s="209"/>
      <c r="H60" s="209" t="s">
        <v>1301</v>
      </c>
      <c r="I60" s="209" t="s">
        <v>1302</v>
      </c>
      <c r="J60" s="231" t="str">
        <f t="shared" si="0"/>
        <v>GoldDaye Non-Ferrous Metals Mining Ltd.</v>
      </c>
      <c r="K60" s="231" t="str">
        <f t="shared" si="1"/>
        <v>GoldDaye Non-Ferrous Metals Mining Ltd.</v>
      </c>
    </row>
    <row r="61" spans="1:11">
      <c r="A61" s="209" t="s">
        <v>140</v>
      </c>
      <c r="B61" s="209" t="s">
        <v>1303</v>
      </c>
      <c r="C61" s="209" t="s">
        <v>621</v>
      </c>
      <c r="D61" s="209" t="s">
        <v>1197</v>
      </c>
      <c r="E61" s="209" t="s">
        <v>620</v>
      </c>
      <c r="F61" s="209" t="s">
        <v>149</v>
      </c>
      <c r="G61" s="209"/>
      <c r="H61" s="209" t="s">
        <v>1198</v>
      </c>
      <c r="I61" s="209" t="s">
        <v>1199</v>
      </c>
      <c r="J61" s="231" t="str">
        <f t="shared" si="0"/>
        <v>GoldDEGUSSA</v>
      </c>
      <c r="K61" s="231" t="str">
        <f t="shared" si="1"/>
        <v>GoldDEGUSSA</v>
      </c>
    </row>
    <row r="62" spans="1:11">
      <c r="A62" s="209" t="s">
        <v>140</v>
      </c>
      <c r="B62" s="209" t="s">
        <v>621</v>
      </c>
      <c r="C62" s="209" t="s">
        <v>621</v>
      </c>
      <c r="D62" s="209" t="s">
        <v>1197</v>
      </c>
      <c r="E62" s="209" t="s">
        <v>620</v>
      </c>
      <c r="F62" s="209" t="s">
        <v>149</v>
      </c>
      <c r="G62" s="209"/>
      <c r="H62" s="209" t="s">
        <v>1198</v>
      </c>
      <c r="I62" s="209" t="s">
        <v>1199</v>
      </c>
      <c r="J62" s="231" t="str">
        <f t="shared" si="0"/>
        <v>GoldDegussa Sonne / Mond Goldhandel GmbH</v>
      </c>
      <c r="K62" s="231" t="str">
        <f t="shared" si="1"/>
        <v>GoldDegussa Sonne / Mond Goldhandel GmbH</v>
      </c>
    </row>
    <row r="63" spans="1:11">
      <c r="A63" s="209" t="s">
        <v>140</v>
      </c>
      <c r="B63" s="209" t="s">
        <v>1127</v>
      </c>
      <c r="C63" s="209" t="s">
        <v>1127</v>
      </c>
      <c r="D63" s="209" t="s">
        <v>1211</v>
      </c>
      <c r="E63" s="209" t="s">
        <v>1126</v>
      </c>
      <c r="F63" s="209" t="s">
        <v>149</v>
      </c>
      <c r="G63" s="209"/>
      <c r="H63" s="209" t="s">
        <v>1304</v>
      </c>
      <c r="I63" s="209" t="s">
        <v>1305</v>
      </c>
      <c r="J63" s="231" t="str">
        <f t="shared" si="0"/>
        <v>GoldDijllah Gold Refinery FZC</v>
      </c>
      <c r="K63" s="231" t="str">
        <f t="shared" si="1"/>
        <v>GoldDijllah Gold Refinery FZC</v>
      </c>
    </row>
    <row r="64" spans="1:11">
      <c r="A64" s="209" t="s">
        <v>140</v>
      </c>
      <c r="B64" s="209" t="s">
        <v>1306</v>
      </c>
      <c r="C64" s="209" t="s">
        <v>168</v>
      </c>
      <c r="D64" s="209" t="s">
        <v>1307</v>
      </c>
      <c r="E64" s="209" t="s">
        <v>167</v>
      </c>
      <c r="F64" s="209" t="s">
        <v>149</v>
      </c>
      <c r="G64" s="209"/>
      <c r="H64" s="209" t="s">
        <v>1308</v>
      </c>
      <c r="I64" s="209" t="s">
        <v>1309</v>
      </c>
      <c r="J64" s="231" t="str">
        <f t="shared" si="0"/>
        <v>GoldDo Sung Corporation</v>
      </c>
      <c r="K64" s="231" t="str">
        <f t="shared" si="1"/>
        <v>GoldDo Sung Corporation</v>
      </c>
    </row>
    <row r="65" spans="1:11">
      <c r="A65" s="209" t="s">
        <v>140</v>
      </c>
      <c r="B65" s="209" t="s">
        <v>1157</v>
      </c>
      <c r="C65" s="209" t="s">
        <v>1157</v>
      </c>
      <c r="D65" s="209" t="s">
        <v>1232</v>
      </c>
      <c r="E65" s="209" t="s">
        <v>1156</v>
      </c>
      <c r="F65" s="209" t="s">
        <v>149</v>
      </c>
      <c r="G65" s="209"/>
      <c r="H65" s="209" t="s">
        <v>1310</v>
      </c>
      <c r="I65" s="209" t="s">
        <v>1311</v>
      </c>
      <c r="J65" s="231" t="str">
        <f t="shared" si="0"/>
        <v>GoldDongwu Gold Group</v>
      </c>
      <c r="K65" s="231" t="str">
        <f t="shared" si="1"/>
        <v>GoldDongwu Gold Group</v>
      </c>
    </row>
    <row r="66" spans="1:11">
      <c r="A66" s="209" t="s">
        <v>140</v>
      </c>
      <c r="B66" s="209" t="s">
        <v>1312</v>
      </c>
      <c r="C66" s="209" t="s">
        <v>168</v>
      </c>
      <c r="D66" s="209" t="s">
        <v>1307</v>
      </c>
      <c r="E66" s="209" t="s">
        <v>167</v>
      </c>
      <c r="F66" s="209" t="s">
        <v>149</v>
      </c>
      <c r="G66" s="209"/>
      <c r="H66" s="209" t="s">
        <v>1308</v>
      </c>
      <c r="I66" s="209" t="s">
        <v>1309</v>
      </c>
      <c r="J66" s="231" t="str">
        <f t="shared" si="0"/>
        <v>GoldDosung metal</v>
      </c>
      <c r="K66" s="231" t="str">
        <f t="shared" si="1"/>
        <v>GoldDosung metal</v>
      </c>
    </row>
    <row r="67" spans="1:11">
      <c r="A67" s="209" t="s">
        <v>140</v>
      </c>
      <c r="B67" s="209" t="s">
        <v>172</v>
      </c>
      <c r="C67" s="209" t="s">
        <v>172</v>
      </c>
      <c r="D67" s="209" t="s">
        <v>1204</v>
      </c>
      <c r="E67" s="209" t="s">
        <v>947</v>
      </c>
      <c r="F67" s="209" t="s">
        <v>149</v>
      </c>
      <c r="G67" s="209"/>
      <c r="H67" s="209" t="s">
        <v>1208</v>
      </c>
      <c r="I67" s="209" t="s">
        <v>1209</v>
      </c>
      <c r="J67" s="231" t="str">
        <f t="shared" si="0"/>
        <v>GoldDowa</v>
      </c>
      <c r="K67" s="231" t="str">
        <f t="shared" si="1"/>
        <v>GoldDowa</v>
      </c>
    </row>
    <row r="68" spans="1:11">
      <c r="A68" s="209" t="s">
        <v>140</v>
      </c>
      <c r="B68" s="209" t="s">
        <v>1313</v>
      </c>
      <c r="C68" s="209" t="s">
        <v>172</v>
      </c>
      <c r="D68" s="209" t="s">
        <v>1204</v>
      </c>
      <c r="E68" s="209" t="s">
        <v>947</v>
      </c>
      <c r="F68" s="209" t="s">
        <v>149</v>
      </c>
      <c r="G68" s="209"/>
      <c r="H68" s="209" t="s">
        <v>1208</v>
      </c>
      <c r="I68" s="209" t="s">
        <v>1209</v>
      </c>
      <c r="J68" s="231" t="str">
        <f t="shared" si="0"/>
        <v>GoldDowa Kogyo k.k.</v>
      </c>
      <c r="K68" s="231" t="str">
        <f t="shared" si="1"/>
        <v>GoldDowa Kogyo k.k.</v>
      </c>
    </row>
    <row r="69" spans="1:11">
      <c r="A69" s="209" t="s">
        <v>140</v>
      </c>
      <c r="B69" s="209" t="s">
        <v>1314</v>
      </c>
      <c r="C69" s="209" t="s">
        <v>172</v>
      </c>
      <c r="D69" s="209" t="s">
        <v>1204</v>
      </c>
      <c r="E69" s="209" t="s">
        <v>947</v>
      </c>
      <c r="F69" s="209" t="s">
        <v>149</v>
      </c>
      <c r="G69" s="209"/>
      <c r="H69" s="209" t="s">
        <v>1208</v>
      </c>
      <c r="I69" s="209" t="s">
        <v>1209</v>
      </c>
      <c r="J69" s="231" t="str">
        <f t="shared" si="0"/>
        <v>GoldDowa Metalmine Co. Ltd</v>
      </c>
      <c r="K69" s="231" t="str">
        <f t="shared" si="1"/>
        <v>GoldDowa Metalmine Co. Ltd</v>
      </c>
    </row>
    <row r="70" spans="1:11">
      <c r="A70" s="209" t="s">
        <v>140</v>
      </c>
      <c r="B70" s="209" t="s">
        <v>1315</v>
      </c>
      <c r="C70" s="209" t="s">
        <v>172</v>
      </c>
      <c r="D70" s="209" t="s">
        <v>1204</v>
      </c>
      <c r="E70" s="209" t="s">
        <v>947</v>
      </c>
      <c r="F70" s="209" t="s">
        <v>149</v>
      </c>
      <c r="G70" s="209"/>
      <c r="H70" s="209" t="s">
        <v>1208</v>
      </c>
      <c r="I70" s="209" t="s">
        <v>1209</v>
      </c>
      <c r="J70" s="231" t="str">
        <f t="shared" si="0"/>
        <v>GoldDowa Metals &amp; Mining Co. Ltd</v>
      </c>
      <c r="K70" s="231" t="str">
        <f t="shared" si="1"/>
        <v>GoldDowa Metals &amp; Mining Co. Ltd</v>
      </c>
    </row>
    <row r="71" spans="1:11">
      <c r="A71" s="209" t="s">
        <v>140</v>
      </c>
      <c r="B71" s="209" t="s">
        <v>168</v>
      </c>
      <c r="C71" s="209" t="s">
        <v>168</v>
      </c>
      <c r="D71" s="209" t="s">
        <v>1307</v>
      </c>
      <c r="E71" s="209" t="s">
        <v>167</v>
      </c>
      <c r="F71" s="209" t="s">
        <v>149</v>
      </c>
      <c r="G71" s="209"/>
      <c r="H71" s="209" t="s">
        <v>1308</v>
      </c>
      <c r="I71" s="209" t="s">
        <v>1309</v>
      </c>
      <c r="J71" s="231" t="str">
        <f t="shared" ref="J71:J134" si="2">A71&amp;B71</f>
        <v>GoldDSC (Do Sung Corporation)</v>
      </c>
      <c r="K71" s="231" t="str">
        <f t="shared" ref="K71:K134" si="3">A71&amp;B71</f>
        <v>GoldDSC (Do Sung Corporation)</v>
      </c>
    </row>
    <row r="72" spans="1:11">
      <c r="A72" s="209" t="s">
        <v>140</v>
      </c>
      <c r="B72" s="209" t="s">
        <v>305</v>
      </c>
      <c r="C72" s="209" t="s">
        <v>305</v>
      </c>
      <c r="D72" s="209" t="s">
        <v>1204</v>
      </c>
      <c r="E72" s="209" t="s">
        <v>304</v>
      </c>
      <c r="F72" s="209" t="s">
        <v>149</v>
      </c>
      <c r="G72" s="209"/>
      <c r="H72" s="209" t="s">
        <v>1316</v>
      </c>
      <c r="I72" s="209" t="s">
        <v>1317</v>
      </c>
      <c r="J72" s="231" t="str">
        <f t="shared" si="2"/>
        <v>GoldEco-System Recycling Co., Ltd. East Plant</v>
      </c>
      <c r="K72" s="231" t="str">
        <f t="shared" si="3"/>
        <v>GoldEco-System Recycling Co., Ltd. East Plant</v>
      </c>
    </row>
    <row r="73" spans="1:11">
      <c r="A73" s="209" t="s">
        <v>140</v>
      </c>
      <c r="B73" s="209" t="s">
        <v>888</v>
      </c>
      <c r="C73" s="209" t="s">
        <v>888</v>
      </c>
      <c r="D73" s="209" t="s">
        <v>1204</v>
      </c>
      <c r="E73" s="209" t="s">
        <v>887</v>
      </c>
      <c r="F73" s="209" t="s">
        <v>149</v>
      </c>
      <c r="G73" s="209"/>
      <c r="H73" s="209" t="s">
        <v>1318</v>
      </c>
      <c r="I73" s="209" t="s">
        <v>1209</v>
      </c>
      <c r="J73" s="231" t="str">
        <f t="shared" si="2"/>
        <v>GoldEco-System Recycling Co., Ltd. North Plant</v>
      </c>
      <c r="K73" s="231" t="str">
        <f t="shared" si="3"/>
        <v>GoldEco-System Recycling Co., Ltd. North Plant</v>
      </c>
    </row>
    <row r="74" spans="1:11">
      <c r="A74" s="209" t="s">
        <v>140</v>
      </c>
      <c r="B74" s="209" t="s">
        <v>699</v>
      </c>
      <c r="C74" s="209" t="s">
        <v>699</v>
      </c>
      <c r="D74" s="209" t="s">
        <v>1204</v>
      </c>
      <c r="E74" s="209" t="s">
        <v>698</v>
      </c>
      <c r="F74" s="209" t="s">
        <v>149</v>
      </c>
      <c r="G74" s="209"/>
      <c r="H74" s="209" t="s">
        <v>1319</v>
      </c>
      <c r="I74" s="209" t="s">
        <v>1319</v>
      </c>
      <c r="J74" s="231" t="str">
        <f t="shared" si="2"/>
        <v>GoldEco-System Recycling Co., Ltd. West Plant</v>
      </c>
      <c r="K74" s="231" t="str">
        <f t="shared" si="3"/>
        <v>GoldEco-System Recycling Co., Ltd. West Plant</v>
      </c>
    </row>
    <row r="75" spans="1:11">
      <c r="A75" s="209" t="s">
        <v>140</v>
      </c>
      <c r="B75" s="209" t="s">
        <v>1320</v>
      </c>
      <c r="C75" s="209" t="s">
        <v>349</v>
      </c>
      <c r="D75" s="209" t="s">
        <v>1321</v>
      </c>
      <c r="E75" s="209" t="s">
        <v>348</v>
      </c>
      <c r="F75" s="209" t="s">
        <v>149</v>
      </c>
      <c r="G75" s="209"/>
      <c r="H75" s="209" t="s">
        <v>1322</v>
      </c>
      <c r="I75" s="209" t="s">
        <v>1323</v>
      </c>
      <c r="J75" s="231" t="str">
        <f t="shared" si="2"/>
        <v>GoldEkaterinburg</v>
      </c>
      <c r="K75" s="231" t="str">
        <f t="shared" si="3"/>
        <v>GoldEkaterinburg</v>
      </c>
    </row>
    <row r="76" spans="1:11">
      <c r="A76" s="209" t="s">
        <v>140</v>
      </c>
      <c r="B76" s="209" t="s">
        <v>1141</v>
      </c>
      <c r="C76" s="209" t="s">
        <v>1141</v>
      </c>
      <c r="D76" s="209" t="s">
        <v>1254</v>
      </c>
      <c r="E76" s="209" t="s">
        <v>1140</v>
      </c>
      <c r="F76" s="209" t="s">
        <v>149</v>
      </c>
      <c r="G76" s="209"/>
      <c r="H76" s="209" t="s">
        <v>1324</v>
      </c>
      <c r="I76" s="209" t="s">
        <v>1325</v>
      </c>
      <c r="J76" s="231" t="str">
        <f t="shared" si="2"/>
        <v>GoldEmerald Jewel Industry India Limited (Unit 1)</v>
      </c>
      <c r="K76" s="231" t="str">
        <f t="shared" si="3"/>
        <v>GoldEmerald Jewel Industry India Limited (Unit 1)</v>
      </c>
    </row>
    <row r="77" spans="1:11">
      <c r="A77" s="209" t="s">
        <v>140</v>
      </c>
      <c r="B77" s="209" t="s">
        <v>892</v>
      </c>
      <c r="C77" s="209" t="s">
        <v>892</v>
      </c>
      <c r="D77" s="209" t="s">
        <v>1254</v>
      </c>
      <c r="E77" s="209" t="s">
        <v>891</v>
      </c>
      <c r="F77" s="209" t="s">
        <v>149</v>
      </c>
      <c r="G77" s="209"/>
      <c r="H77" s="209" t="s">
        <v>1324</v>
      </c>
      <c r="I77" s="209" t="s">
        <v>1325</v>
      </c>
      <c r="J77" s="231" t="str">
        <f t="shared" si="2"/>
        <v>GoldEmerald Jewel Industry India Limited (Unit 2)</v>
      </c>
      <c r="K77" s="231" t="str">
        <f t="shared" si="3"/>
        <v>GoldEmerald Jewel Industry India Limited (Unit 2)</v>
      </c>
    </row>
    <row r="78" spans="1:11">
      <c r="A78" s="209" t="s">
        <v>140</v>
      </c>
      <c r="B78" s="209" t="s">
        <v>894</v>
      </c>
      <c r="C78" s="209" t="s">
        <v>894</v>
      </c>
      <c r="D78" s="209" t="s">
        <v>1254</v>
      </c>
      <c r="E78" s="209" t="s">
        <v>893</v>
      </c>
      <c r="F78" s="209" t="s">
        <v>149</v>
      </c>
      <c r="G78" s="209"/>
      <c r="H78" s="209" t="s">
        <v>1324</v>
      </c>
      <c r="I78" s="209" t="s">
        <v>1325</v>
      </c>
      <c r="J78" s="231" t="str">
        <f t="shared" si="2"/>
        <v>GoldEmerald Jewel Industry India Limited (Unit 3)</v>
      </c>
      <c r="K78" s="231" t="str">
        <f t="shared" si="3"/>
        <v>GoldEmerald Jewel Industry India Limited (Unit 3)</v>
      </c>
    </row>
    <row r="79" spans="1:11">
      <c r="A79" s="209" t="s">
        <v>140</v>
      </c>
      <c r="B79" s="209" t="s">
        <v>702</v>
      </c>
      <c r="C79" s="209" t="s">
        <v>702</v>
      </c>
      <c r="D79" s="209" t="s">
        <v>1254</v>
      </c>
      <c r="E79" s="209" t="s">
        <v>701</v>
      </c>
      <c r="F79" s="209" t="s">
        <v>149</v>
      </c>
      <c r="G79" s="209"/>
      <c r="H79" s="209" t="s">
        <v>1324</v>
      </c>
      <c r="I79" s="209" t="s">
        <v>1325</v>
      </c>
      <c r="J79" s="231" t="str">
        <f t="shared" si="2"/>
        <v>GoldEmerald Jewel Industry India Limited (Unit 4)</v>
      </c>
      <c r="K79" s="231" t="str">
        <f t="shared" si="3"/>
        <v>GoldEmerald Jewel Industry India Limited (Unit 4)</v>
      </c>
    </row>
    <row r="80" spans="1:11">
      <c r="A80" s="209" t="s">
        <v>140</v>
      </c>
      <c r="B80" s="209" t="s">
        <v>444</v>
      </c>
      <c r="C80" s="209" t="s">
        <v>444</v>
      </c>
      <c r="D80" s="209" t="s">
        <v>1211</v>
      </c>
      <c r="E80" s="209" t="s">
        <v>443</v>
      </c>
      <c r="F80" s="209" t="s">
        <v>149</v>
      </c>
      <c r="G80" s="209"/>
      <c r="H80" s="209" t="s">
        <v>1212</v>
      </c>
      <c r="I80" s="209" t="s">
        <v>1213</v>
      </c>
      <c r="J80" s="231" t="str">
        <f t="shared" si="2"/>
        <v>GoldEmirates Gold DMCC</v>
      </c>
      <c r="K80" s="231" t="str">
        <f t="shared" si="3"/>
        <v>GoldEmirates Gold DMCC</v>
      </c>
    </row>
    <row r="81" spans="1:11">
      <c r="A81" s="209" t="s">
        <v>140</v>
      </c>
      <c r="B81" s="209" t="s">
        <v>1326</v>
      </c>
      <c r="C81" s="209" t="s">
        <v>234</v>
      </c>
      <c r="D81" s="209" t="s">
        <v>1321</v>
      </c>
      <c r="E81" s="209" t="s">
        <v>233</v>
      </c>
      <c r="F81" s="209" t="s">
        <v>149</v>
      </c>
      <c r="G81" s="209"/>
      <c r="H81" s="209" t="s">
        <v>1327</v>
      </c>
      <c r="I81" s="209" t="s">
        <v>1328</v>
      </c>
      <c r="J81" s="231" t="str">
        <f t="shared" si="2"/>
        <v>GoldFederal State Unitary Enterprise Moscow Special Processing Plant (FSUE MZSS)</v>
      </c>
      <c r="K81" s="231" t="str">
        <f t="shared" si="3"/>
        <v>GoldFederal State Unitary Enterprise Moscow Special Processing Plant (FSUE MZSS)</v>
      </c>
    </row>
    <row r="82" spans="1:11">
      <c r="A82" s="209" t="s">
        <v>140</v>
      </c>
      <c r="B82" s="209" t="s">
        <v>570</v>
      </c>
      <c r="C82" s="209" t="s">
        <v>570</v>
      </c>
      <c r="D82" s="209" t="s">
        <v>1329</v>
      </c>
      <c r="E82" s="209" t="s">
        <v>569</v>
      </c>
      <c r="F82" s="209" t="s">
        <v>149</v>
      </c>
      <c r="G82" s="209"/>
      <c r="H82" s="209" t="s">
        <v>1330</v>
      </c>
      <c r="I82" s="209" t="s">
        <v>1331</v>
      </c>
      <c r="J82" s="231" t="str">
        <f t="shared" si="2"/>
        <v>GoldFidelity Printers and Refiners Ltd.</v>
      </c>
      <c r="K82" s="231" t="str">
        <f t="shared" si="3"/>
        <v>GoldFidelity Printers and Refiners Ltd.</v>
      </c>
    </row>
    <row r="83" spans="1:11">
      <c r="A83" s="209" t="s">
        <v>140</v>
      </c>
      <c r="B83" s="209" t="s">
        <v>1332</v>
      </c>
      <c r="C83" s="209" t="s">
        <v>176</v>
      </c>
      <c r="D83" s="209" t="s">
        <v>1321</v>
      </c>
      <c r="E83" s="209" t="s">
        <v>175</v>
      </c>
      <c r="F83" s="209" t="s">
        <v>149</v>
      </c>
      <c r="G83" s="209"/>
      <c r="H83" s="209" t="s">
        <v>1333</v>
      </c>
      <c r="I83" s="209" t="s">
        <v>1334</v>
      </c>
      <c r="J83" s="231" t="str">
        <f t="shared" si="2"/>
        <v>GoldFSE Novosibirsk Refinery</v>
      </c>
      <c r="K83" s="231" t="str">
        <f t="shared" si="3"/>
        <v>GoldFSE Novosibirsk Refinery</v>
      </c>
    </row>
    <row r="84" spans="1:11">
      <c r="A84" s="209" t="s">
        <v>140</v>
      </c>
      <c r="B84" s="209" t="s">
        <v>598</v>
      </c>
      <c r="C84" s="209" t="s">
        <v>598</v>
      </c>
      <c r="D84" s="209" t="s">
        <v>1211</v>
      </c>
      <c r="E84" s="209" t="s">
        <v>597</v>
      </c>
      <c r="F84" s="209" t="s">
        <v>149</v>
      </c>
      <c r="G84" s="209"/>
      <c r="H84" s="209" t="s">
        <v>1335</v>
      </c>
      <c r="I84" s="209" t="s">
        <v>1336</v>
      </c>
      <c r="J84" s="231" t="str">
        <f t="shared" si="2"/>
        <v>GoldFujairah Gold FZC</v>
      </c>
      <c r="K84" s="231" t="str">
        <f t="shared" si="3"/>
        <v>GoldFujairah Gold FZC</v>
      </c>
    </row>
    <row r="85" spans="1:11">
      <c r="A85" s="209" t="s">
        <v>140</v>
      </c>
      <c r="B85" s="209" t="s">
        <v>1337</v>
      </c>
      <c r="C85" s="209" t="s">
        <v>598</v>
      </c>
      <c r="D85" s="209" t="s">
        <v>1211</v>
      </c>
      <c r="E85" s="209" t="s">
        <v>597</v>
      </c>
      <c r="F85" s="209" t="s">
        <v>149</v>
      </c>
      <c r="G85" s="209"/>
      <c r="H85" s="209" t="s">
        <v>1335</v>
      </c>
      <c r="I85" s="209" t="s">
        <v>1336</v>
      </c>
      <c r="J85" s="231" t="str">
        <f t="shared" si="2"/>
        <v>GoldFujhara Refinery</v>
      </c>
      <c r="K85" s="231" t="str">
        <f t="shared" si="3"/>
        <v>GoldFujhara Refinery</v>
      </c>
    </row>
    <row r="86" spans="1:11">
      <c r="A86" s="209" t="s">
        <v>140</v>
      </c>
      <c r="B86" s="209" t="s">
        <v>1338</v>
      </c>
      <c r="C86" s="209" t="s">
        <v>379</v>
      </c>
      <c r="D86" s="209" t="s">
        <v>1232</v>
      </c>
      <c r="E86" s="209" t="s">
        <v>378</v>
      </c>
      <c r="F86" s="209" t="s">
        <v>149</v>
      </c>
      <c r="G86" s="209"/>
      <c r="H86" s="209" t="s">
        <v>1339</v>
      </c>
      <c r="I86" s="209" t="s">
        <v>1340</v>
      </c>
      <c r="J86" s="231" t="str">
        <f t="shared" si="2"/>
        <v>GoldFujian Zijin mining stock company gold smelter</v>
      </c>
      <c r="K86" s="231" t="str">
        <f t="shared" si="3"/>
        <v>GoldFujian Zijin mining stock company gold smelter</v>
      </c>
    </row>
    <row r="87" spans="1:11">
      <c r="A87" s="209" t="s">
        <v>140</v>
      </c>
      <c r="B87" s="209" t="s">
        <v>1341</v>
      </c>
      <c r="C87" s="209" t="s">
        <v>1341</v>
      </c>
      <c r="D87" s="209" t="s">
        <v>1189</v>
      </c>
      <c r="E87" s="209" t="s">
        <v>1342</v>
      </c>
      <c r="F87" s="209" t="s">
        <v>149</v>
      </c>
      <c r="G87" s="209"/>
      <c r="H87" s="209" t="s">
        <v>1192</v>
      </c>
      <c r="I87" s="209" t="s">
        <v>1193</v>
      </c>
      <c r="J87" s="231" t="str">
        <f t="shared" si="2"/>
        <v>GoldGeib Refining Corporation</v>
      </c>
      <c r="K87" s="231" t="str">
        <f t="shared" si="3"/>
        <v>GoldGeib Refining Corporation</v>
      </c>
    </row>
    <row r="88" spans="1:11">
      <c r="A88" s="209" t="s">
        <v>140</v>
      </c>
      <c r="B88" s="209" t="s">
        <v>487</v>
      </c>
      <c r="C88" s="209" t="s">
        <v>487</v>
      </c>
      <c r="D88" s="209" t="s">
        <v>1254</v>
      </c>
      <c r="E88" s="209" t="s">
        <v>486</v>
      </c>
      <c r="F88" s="209" t="s">
        <v>149</v>
      </c>
      <c r="G88" s="209"/>
      <c r="H88" s="209" t="s">
        <v>1343</v>
      </c>
      <c r="I88" s="209" t="s">
        <v>1344</v>
      </c>
      <c r="J88" s="231" t="str">
        <f t="shared" si="2"/>
        <v>GoldGGC Gujrat Gold Centre Pvt. Ltd.</v>
      </c>
      <c r="K88" s="231" t="str">
        <f t="shared" si="3"/>
        <v>GoldGGC Gujrat Gold Centre Pvt. Ltd.</v>
      </c>
    </row>
    <row r="89" spans="1:11">
      <c r="A89" s="209" t="s">
        <v>140</v>
      </c>
      <c r="B89" s="209" t="s">
        <v>708</v>
      </c>
      <c r="C89" s="209" t="s">
        <v>708</v>
      </c>
      <c r="D89" s="209" t="s">
        <v>1269</v>
      </c>
      <c r="E89" s="209" t="s">
        <v>707</v>
      </c>
      <c r="F89" s="209" t="s">
        <v>149</v>
      </c>
      <c r="G89" s="209"/>
      <c r="H89" s="209" t="s">
        <v>1345</v>
      </c>
      <c r="I89" s="209" t="s">
        <v>1346</v>
      </c>
      <c r="J89" s="231" t="str">
        <f t="shared" si="2"/>
        <v>GoldGold by Gold Colombia</v>
      </c>
      <c r="K89" s="231" t="str">
        <f t="shared" si="3"/>
        <v>GoldGold by Gold Colombia</v>
      </c>
    </row>
    <row r="90" spans="1:11">
      <c r="A90" s="209" t="s">
        <v>140</v>
      </c>
      <c r="B90" s="209" t="s">
        <v>1124</v>
      </c>
      <c r="C90" s="209" t="s">
        <v>1124</v>
      </c>
      <c r="D90" s="209" t="s">
        <v>1347</v>
      </c>
      <c r="E90" s="209" t="s">
        <v>1123</v>
      </c>
      <c r="F90" s="209" t="s">
        <v>149</v>
      </c>
      <c r="G90" s="209"/>
      <c r="H90" s="209" t="s">
        <v>1348</v>
      </c>
      <c r="I90" s="209" t="s">
        <v>1349</v>
      </c>
      <c r="J90" s="231" t="str">
        <f t="shared" si="2"/>
        <v>GoldGold Coast Refinery</v>
      </c>
      <c r="K90" s="231" t="str">
        <f t="shared" si="3"/>
        <v>GoldGold Coast Refinery</v>
      </c>
    </row>
    <row r="91" spans="1:11">
      <c r="A91" s="209" t="s">
        <v>140</v>
      </c>
      <c r="B91" s="209" t="s">
        <v>1350</v>
      </c>
      <c r="C91" s="209" t="s">
        <v>536</v>
      </c>
      <c r="D91" s="209" t="s">
        <v>1232</v>
      </c>
      <c r="E91" s="209" t="s">
        <v>535</v>
      </c>
      <c r="F91" s="209" t="s">
        <v>149</v>
      </c>
      <c r="G91" s="209"/>
      <c r="H91" s="209" t="s">
        <v>1296</v>
      </c>
      <c r="I91" s="209" t="s">
        <v>1297</v>
      </c>
      <c r="J91" s="231" t="str">
        <f t="shared" si="2"/>
        <v>GoldGold Mining in Shandong (Laizhou) Limited Company</v>
      </c>
      <c r="K91" s="231" t="str">
        <f t="shared" si="3"/>
        <v>GoldGold Mining in Shandong (Laizhou) Limited Company</v>
      </c>
    </row>
    <row r="92" spans="1:11">
      <c r="A92" s="209" t="s">
        <v>140</v>
      </c>
      <c r="B92" s="209" t="s">
        <v>379</v>
      </c>
      <c r="C92" s="209" t="s">
        <v>379</v>
      </c>
      <c r="D92" s="209" t="s">
        <v>1232</v>
      </c>
      <c r="E92" s="209" t="s">
        <v>378</v>
      </c>
      <c r="F92" s="209" t="s">
        <v>149</v>
      </c>
      <c r="G92" s="209"/>
      <c r="H92" s="209" t="s">
        <v>1339</v>
      </c>
      <c r="I92" s="209" t="s">
        <v>1340</v>
      </c>
      <c r="J92" s="231" t="str">
        <f t="shared" si="2"/>
        <v>GoldGold Refinery of Zijin Mining Group Co., Ltd.</v>
      </c>
      <c r="K92" s="231" t="str">
        <f t="shared" si="3"/>
        <v>GoldGold Refinery of Zijin Mining Group Co., Ltd.</v>
      </c>
    </row>
    <row r="93" spans="1:11">
      <c r="A93" s="209" t="s">
        <v>140</v>
      </c>
      <c r="B93" s="209" t="s">
        <v>1351</v>
      </c>
      <c r="C93" s="209" t="s">
        <v>533</v>
      </c>
      <c r="D93" s="209" t="s">
        <v>1232</v>
      </c>
      <c r="E93" s="209" t="s">
        <v>532</v>
      </c>
      <c r="F93" s="209" t="s">
        <v>149</v>
      </c>
      <c r="G93" s="209"/>
      <c r="H93" s="209" t="s">
        <v>1352</v>
      </c>
      <c r="I93" s="209" t="s">
        <v>1353</v>
      </c>
      <c r="J93" s="231" t="str">
        <f t="shared" si="2"/>
        <v>GoldGreat Wall Precious Metals Co,. LTD.</v>
      </c>
      <c r="K93" s="231" t="str">
        <f t="shared" si="3"/>
        <v>GoldGreat Wall Precious Metals Co,. LTD.</v>
      </c>
    </row>
    <row r="94" spans="1:11">
      <c r="A94" s="209" t="s">
        <v>140</v>
      </c>
      <c r="B94" s="209" t="s">
        <v>533</v>
      </c>
      <c r="C94" s="209" t="s">
        <v>533</v>
      </c>
      <c r="D94" s="209" t="s">
        <v>1232</v>
      </c>
      <c r="E94" s="209" t="s">
        <v>532</v>
      </c>
      <c r="F94" s="209" t="s">
        <v>149</v>
      </c>
      <c r="G94" s="209"/>
      <c r="H94" s="209" t="s">
        <v>1352</v>
      </c>
      <c r="I94" s="209" t="s">
        <v>1353</v>
      </c>
      <c r="J94" s="231" t="str">
        <f t="shared" si="2"/>
        <v>GoldGreat Wall Precious Metals Co., Ltd. of CBPM</v>
      </c>
      <c r="K94" s="231" t="str">
        <f t="shared" si="3"/>
        <v>GoldGreat Wall Precious Metals Co., Ltd. of CBPM</v>
      </c>
    </row>
    <row r="95" spans="1:11">
      <c r="A95" s="209" t="s">
        <v>140</v>
      </c>
      <c r="B95" s="209" t="s">
        <v>1354</v>
      </c>
      <c r="C95" s="209" t="s">
        <v>550</v>
      </c>
      <c r="D95" s="209" t="s">
        <v>1232</v>
      </c>
      <c r="E95" s="209" t="s">
        <v>549</v>
      </c>
      <c r="F95" s="209" t="s">
        <v>149</v>
      </c>
      <c r="G95" s="209"/>
      <c r="H95" s="209" t="s">
        <v>1355</v>
      </c>
      <c r="I95" s="209" t="s">
        <v>1356</v>
      </c>
      <c r="J95" s="231" t="str">
        <f t="shared" si="2"/>
        <v>GoldGuangdong Gaoyao Co</v>
      </c>
      <c r="K95" s="231" t="str">
        <f t="shared" si="3"/>
        <v>GoldGuangdong Gaoyao Co</v>
      </c>
    </row>
    <row r="96" spans="1:11">
      <c r="A96" s="209" t="s">
        <v>140</v>
      </c>
      <c r="B96" s="209" t="s">
        <v>550</v>
      </c>
      <c r="C96" s="209" t="s">
        <v>550</v>
      </c>
      <c r="D96" s="209" t="s">
        <v>1232</v>
      </c>
      <c r="E96" s="209" t="s">
        <v>549</v>
      </c>
      <c r="F96" s="209" t="s">
        <v>149</v>
      </c>
      <c r="G96" s="209"/>
      <c r="H96" s="209" t="s">
        <v>1355</v>
      </c>
      <c r="I96" s="209" t="s">
        <v>1356</v>
      </c>
      <c r="J96" s="231" t="str">
        <f t="shared" si="2"/>
        <v>GoldGuangdong Jinding Gold Limited</v>
      </c>
      <c r="K96" s="231" t="str">
        <f t="shared" si="3"/>
        <v>GoldGuangdong Jinding Gold Limited</v>
      </c>
    </row>
    <row r="97" spans="1:11">
      <c r="A97" s="209" t="s">
        <v>140</v>
      </c>
      <c r="B97" s="209" t="s">
        <v>1357</v>
      </c>
      <c r="C97" s="209" t="s">
        <v>487</v>
      </c>
      <c r="D97" s="209" t="s">
        <v>1254</v>
      </c>
      <c r="E97" s="209" t="s">
        <v>486</v>
      </c>
      <c r="F97" s="209" t="s">
        <v>149</v>
      </c>
      <c r="G97" s="209"/>
      <c r="H97" s="209" t="s">
        <v>1343</v>
      </c>
      <c r="I97" s="209" t="s">
        <v>1344</v>
      </c>
      <c r="J97" s="231" t="str">
        <f t="shared" si="2"/>
        <v>GoldGujarat Gold Centre</v>
      </c>
      <c r="K97" s="231" t="str">
        <f t="shared" si="3"/>
        <v>GoldGujarat Gold Centre</v>
      </c>
    </row>
    <row r="98" spans="1:11">
      <c r="A98" s="209" t="s">
        <v>140</v>
      </c>
      <c r="B98" s="209" t="s">
        <v>313</v>
      </c>
      <c r="C98" s="209" t="s">
        <v>313</v>
      </c>
      <c r="D98" s="209" t="s">
        <v>1232</v>
      </c>
      <c r="E98" s="209" t="s">
        <v>312</v>
      </c>
      <c r="F98" s="209" t="s">
        <v>149</v>
      </c>
      <c r="G98" s="209"/>
      <c r="H98" s="209" t="s">
        <v>1358</v>
      </c>
      <c r="I98" s="209" t="s">
        <v>1297</v>
      </c>
      <c r="J98" s="231" t="str">
        <f t="shared" si="2"/>
        <v>GoldGuoda Safina High-Tech Environmental Refinery Co., Ltd.</v>
      </c>
      <c r="K98" s="231" t="str">
        <f t="shared" si="3"/>
        <v>GoldGuoda Safina High-Tech Environmental Refinery Co., Ltd.</v>
      </c>
    </row>
    <row r="99" spans="1:11">
      <c r="A99" s="209" t="s">
        <v>140</v>
      </c>
      <c r="B99" s="209" t="s">
        <v>959</v>
      </c>
      <c r="C99" s="209" t="s">
        <v>959</v>
      </c>
      <c r="D99" s="209" t="s">
        <v>1232</v>
      </c>
      <c r="E99" s="209" t="s">
        <v>958</v>
      </c>
      <c r="F99" s="209" t="s">
        <v>149</v>
      </c>
      <c r="G99" s="209"/>
      <c r="H99" s="209" t="s">
        <v>1359</v>
      </c>
      <c r="I99" s="209" t="s">
        <v>1360</v>
      </c>
      <c r="J99" s="231" t="str">
        <f t="shared" si="2"/>
        <v>GoldHangzhou Fuchunjiang Smelting Co., Ltd.</v>
      </c>
      <c r="K99" s="231" t="str">
        <f t="shared" si="3"/>
        <v>GoldHangzhou Fuchunjiang Smelting Co., Ltd.</v>
      </c>
    </row>
    <row r="100" spans="1:11">
      <c r="A100" s="209" t="s">
        <v>140</v>
      </c>
      <c r="B100" s="209" t="s">
        <v>1361</v>
      </c>
      <c r="C100" s="209" t="s">
        <v>186</v>
      </c>
      <c r="D100" s="209" t="s">
        <v>1307</v>
      </c>
      <c r="E100" s="209" t="s">
        <v>185</v>
      </c>
      <c r="F100" s="209" t="s">
        <v>149</v>
      </c>
      <c r="G100" s="209"/>
      <c r="H100" s="209" t="s">
        <v>1362</v>
      </c>
      <c r="I100" s="209" t="s">
        <v>1363</v>
      </c>
      <c r="J100" s="231" t="str">
        <f t="shared" si="2"/>
        <v>GoldHeeSung Metal Ltd.</v>
      </c>
      <c r="K100" s="231" t="str">
        <f t="shared" si="3"/>
        <v>GoldHeeSung Metal Ltd.</v>
      </c>
    </row>
    <row r="101" spans="1:11">
      <c r="A101" s="209" t="s">
        <v>140</v>
      </c>
      <c r="B101" s="209" t="s">
        <v>189</v>
      </c>
      <c r="C101" s="209" t="s">
        <v>189</v>
      </c>
      <c r="D101" s="209" t="s">
        <v>1197</v>
      </c>
      <c r="E101" s="209" t="s">
        <v>188</v>
      </c>
      <c r="F101" s="209" t="s">
        <v>149</v>
      </c>
      <c r="G101" s="209"/>
      <c r="H101" s="209" t="s">
        <v>1198</v>
      </c>
      <c r="I101" s="209" t="s">
        <v>1199</v>
      </c>
      <c r="J101" s="231" t="str">
        <f t="shared" si="2"/>
        <v>GoldHeimerle + Meule GmbH</v>
      </c>
      <c r="K101" s="231" t="str">
        <f t="shared" si="3"/>
        <v>GoldHeimerle + Meule GmbH</v>
      </c>
    </row>
    <row r="102" spans="1:11">
      <c r="A102" s="209" t="s">
        <v>140</v>
      </c>
      <c r="B102" s="209" t="s">
        <v>1364</v>
      </c>
      <c r="C102" s="209" t="s">
        <v>365</v>
      </c>
      <c r="D102" s="209" t="s">
        <v>1232</v>
      </c>
      <c r="E102" s="209" t="s">
        <v>364</v>
      </c>
      <c r="F102" s="209" t="s">
        <v>149</v>
      </c>
      <c r="G102" s="209"/>
      <c r="H102" s="209" t="s">
        <v>1293</v>
      </c>
      <c r="I102" s="209" t="s">
        <v>1294</v>
      </c>
      <c r="J102" s="231" t="str">
        <f t="shared" si="2"/>
        <v>GoldHenan Zhongyuan Gold Refinery Co., Ltd.</v>
      </c>
      <c r="K102" s="231" t="str">
        <f t="shared" si="3"/>
        <v>GoldHenan Zhongyuan Gold Refinery Co., Ltd.</v>
      </c>
    </row>
    <row r="103" spans="1:11">
      <c r="A103" s="209" t="s">
        <v>140</v>
      </c>
      <c r="B103" s="209" t="s">
        <v>1365</v>
      </c>
      <c r="C103" s="209" t="s">
        <v>365</v>
      </c>
      <c r="D103" s="209" t="s">
        <v>1232</v>
      </c>
      <c r="E103" s="209" t="s">
        <v>364</v>
      </c>
      <c r="F103" s="209" t="s">
        <v>149</v>
      </c>
      <c r="G103" s="209"/>
      <c r="H103" s="209" t="s">
        <v>1293</v>
      </c>
      <c r="I103" s="209" t="s">
        <v>1294</v>
      </c>
      <c r="J103" s="231" t="str">
        <f t="shared" si="2"/>
        <v>GoldHenan Zhongyuan Gold Smelter of Zhongjin Gold Co. Ltd.</v>
      </c>
      <c r="K103" s="231" t="str">
        <f t="shared" si="3"/>
        <v>GoldHenan Zhongyuan Gold Smelter of Zhongjin Gold Co. Ltd.</v>
      </c>
    </row>
    <row r="104" spans="1:11">
      <c r="A104" s="209" t="s">
        <v>140</v>
      </c>
      <c r="B104" s="209" t="s">
        <v>1366</v>
      </c>
      <c r="C104" s="209" t="s">
        <v>365</v>
      </c>
      <c r="D104" s="209" t="s">
        <v>1232</v>
      </c>
      <c r="E104" s="209" t="s">
        <v>364</v>
      </c>
      <c r="F104" s="209" t="s">
        <v>149</v>
      </c>
      <c r="G104" s="209"/>
      <c r="H104" s="209" t="s">
        <v>1293</v>
      </c>
      <c r="I104" s="209" t="s">
        <v>1294</v>
      </c>
      <c r="J104" s="231" t="str">
        <f t="shared" si="2"/>
        <v>GoldHenan Zhongyuan Gold Smelter of Zhongjin Gold Corporation Limited</v>
      </c>
      <c r="K104" s="231" t="str">
        <f t="shared" si="3"/>
        <v>GoldHenan Zhongyuan Gold Smelter of Zhongjin Gold Corporation Limited</v>
      </c>
    </row>
    <row r="105" spans="1:11">
      <c r="A105" s="209" t="s">
        <v>140</v>
      </c>
      <c r="B105" s="209" t="s">
        <v>965</v>
      </c>
      <c r="C105" s="209" t="s">
        <v>965</v>
      </c>
      <c r="D105" s="209" t="s">
        <v>1197</v>
      </c>
      <c r="E105" s="209" t="s">
        <v>964</v>
      </c>
      <c r="F105" s="209" t="s">
        <v>149</v>
      </c>
      <c r="G105" s="209"/>
      <c r="H105" s="209" t="s">
        <v>1367</v>
      </c>
      <c r="I105" s="209" t="s">
        <v>1368</v>
      </c>
      <c r="J105" s="231" t="str">
        <f t="shared" si="2"/>
        <v>GoldHeraeus Germany GmbH Co. KG</v>
      </c>
      <c r="K105" s="231" t="str">
        <f t="shared" si="3"/>
        <v>GoldHeraeus Germany GmbH Co. KG</v>
      </c>
    </row>
    <row r="106" spans="1:11">
      <c r="A106" s="209" t="s">
        <v>140</v>
      </c>
      <c r="B106" s="209" t="s">
        <v>1369</v>
      </c>
      <c r="C106" s="209" t="s">
        <v>962</v>
      </c>
      <c r="D106" s="209" t="s">
        <v>1232</v>
      </c>
      <c r="E106" s="209" t="s">
        <v>961</v>
      </c>
      <c r="F106" s="209" t="s">
        <v>149</v>
      </c>
      <c r="G106" s="209"/>
      <c r="H106" s="209" t="s">
        <v>1370</v>
      </c>
      <c r="I106" s="209" t="s">
        <v>1371</v>
      </c>
      <c r="J106" s="231" t="str">
        <f t="shared" si="2"/>
        <v>GoldHeraeus Ltd. Hong Kong</v>
      </c>
      <c r="K106" s="231" t="str">
        <f t="shared" si="3"/>
        <v>GoldHeraeus Ltd. Hong Kong</v>
      </c>
    </row>
    <row r="107" spans="1:11">
      <c r="A107" s="209" t="s">
        <v>140</v>
      </c>
      <c r="B107" s="209" t="s">
        <v>962</v>
      </c>
      <c r="C107" s="209" t="s">
        <v>962</v>
      </c>
      <c r="D107" s="209" t="s">
        <v>1232</v>
      </c>
      <c r="E107" s="209" t="s">
        <v>961</v>
      </c>
      <c r="F107" s="209" t="s">
        <v>149</v>
      </c>
      <c r="G107" s="209"/>
      <c r="H107" s="209" t="s">
        <v>1370</v>
      </c>
      <c r="I107" s="209" t="s">
        <v>1371</v>
      </c>
      <c r="J107" s="231" t="str">
        <f t="shared" si="2"/>
        <v>GoldHeraeus Metals Hong Kong Ltd.</v>
      </c>
      <c r="K107" s="231" t="str">
        <f t="shared" si="3"/>
        <v>GoldHeraeus Metals Hong Kong Ltd.</v>
      </c>
    </row>
    <row r="108" spans="1:11">
      <c r="A108" s="209" t="s">
        <v>140</v>
      </c>
      <c r="B108" s="209" t="s">
        <v>1372</v>
      </c>
      <c r="C108" s="209" t="s">
        <v>965</v>
      </c>
      <c r="D108" s="209" t="s">
        <v>1197</v>
      </c>
      <c r="E108" s="209" t="s">
        <v>964</v>
      </c>
      <c r="F108" s="209" t="s">
        <v>149</v>
      </c>
      <c r="G108" s="209"/>
      <c r="H108" s="209" t="s">
        <v>1367</v>
      </c>
      <c r="I108" s="209" t="s">
        <v>1368</v>
      </c>
      <c r="J108" s="231" t="str">
        <f t="shared" si="2"/>
        <v>GoldHeraeus Precious Metals GmbH &amp; Co. KG</v>
      </c>
      <c r="K108" s="231" t="str">
        <f t="shared" si="3"/>
        <v>GoldHeraeus Precious Metals GmbH &amp; Co. KG</v>
      </c>
    </row>
    <row r="109" spans="1:11">
      <c r="A109" s="209" t="s">
        <v>140</v>
      </c>
      <c r="B109" s="209" t="s">
        <v>316</v>
      </c>
      <c r="C109" s="209" t="s">
        <v>316</v>
      </c>
      <c r="D109" s="209" t="s">
        <v>1232</v>
      </c>
      <c r="E109" s="209" t="s">
        <v>315</v>
      </c>
      <c r="F109" s="209" t="s">
        <v>149</v>
      </c>
      <c r="G109" s="209"/>
      <c r="H109" s="209" t="s">
        <v>1373</v>
      </c>
      <c r="I109" s="209" t="s">
        <v>1374</v>
      </c>
      <c r="J109" s="231" t="str">
        <f t="shared" si="2"/>
        <v>GoldHunan Chenzhou Mining Co., Ltd.</v>
      </c>
      <c r="K109" s="231" t="str">
        <f t="shared" si="3"/>
        <v>GoldHunan Chenzhou Mining Co., Ltd.</v>
      </c>
    </row>
    <row r="110" spans="1:11">
      <c r="A110" s="209" t="s">
        <v>140</v>
      </c>
      <c r="B110" s="209" t="s">
        <v>1375</v>
      </c>
      <c r="C110" s="209" t="s">
        <v>316</v>
      </c>
      <c r="D110" s="209" t="s">
        <v>1232</v>
      </c>
      <c r="E110" s="209" t="s">
        <v>315</v>
      </c>
      <c r="F110" s="209" t="s">
        <v>149</v>
      </c>
      <c r="G110" s="209"/>
      <c r="H110" s="209" t="s">
        <v>1373</v>
      </c>
      <c r="I110" s="209" t="s">
        <v>1374</v>
      </c>
      <c r="J110" s="231" t="str">
        <f t="shared" si="2"/>
        <v>GoldHunan Chenzhou Mining Group Co., Ltd.</v>
      </c>
      <c r="K110" s="231" t="str">
        <f t="shared" si="3"/>
        <v>GoldHunan Chenzhou Mining Group Co., Ltd.</v>
      </c>
    </row>
    <row r="111" spans="1:11">
      <c r="A111" s="209" t="s">
        <v>140</v>
      </c>
      <c r="B111" s="209" t="s">
        <v>1376</v>
      </c>
      <c r="C111" s="209" t="s">
        <v>316</v>
      </c>
      <c r="D111" s="209" t="s">
        <v>1232</v>
      </c>
      <c r="E111" s="209" t="s">
        <v>315</v>
      </c>
      <c r="F111" s="209" t="s">
        <v>149</v>
      </c>
      <c r="G111" s="209"/>
      <c r="H111" s="209" t="s">
        <v>1373</v>
      </c>
      <c r="I111" s="209" t="s">
        <v>1374</v>
      </c>
      <c r="J111" s="231" t="str">
        <f t="shared" si="2"/>
        <v>GoldHunan Chenzhou Mining Industry Co. Ltd.</v>
      </c>
      <c r="K111" s="231" t="str">
        <f t="shared" si="3"/>
        <v>GoldHunan Chenzhou Mining Industry Co. Ltd.</v>
      </c>
    </row>
    <row r="112" spans="1:11">
      <c r="A112" s="209" t="s">
        <v>140</v>
      </c>
      <c r="B112" s="209" t="s">
        <v>691</v>
      </c>
      <c r="C112" s="209" t="s">
        <v>691</v>
      </c>
      <c r="D112" s="209" t="s">
        <v>1232</v>
      </c>
      <c r="E112" s="209" t="s">
        <v>690</v>
      </c>
      <c r="F112" s="209" t="s">
        <v>149</v>
      </c>
      <c r="G112" s="209"/>
      <c r="H112" s="209" t="s">
        <v>1377</v>
      </c>
      <c r="I112" s="209" t="s">
        <v>1374</v>
      </c>
      <c r="J112" s="231" t="str">
        <f t="shared" si="2"/>
        <v>GoldHunan Guiyang yinxing Nonferrous Smelting Co., Ltd.</v>
      </c>
      <c r="K112" s="231" t="str">
        <f t="shared" si="3"/>
        <v>GoldHunan Guiyang yinxing Nonferrous Smelting Co., Ltd.</v>
      </c>
    </row>
    <row r="113" spans="1:11">
      <c r="A113" s="209" t="s">
        <v>140</v>
      </c>
      <c r="B113" s="209" t="s">
        <v>1378</v>
      </c>
      <c r="C113" s="209" t="s">
        <v>691</v>
      </c>
      <c r="D113" s="209" t="s">
        <v>1232</v>
      </c>
      <c r="E113" s="209" t="s">
        <v>690</v>
      </c>
      <c r="F113" s="209" t="s">
        <v>149</v>
      </c>
      <c r="G113" s="209"/>
      <c r="H113" s="209" t="s">
        <v>1377</v>
      </c>
      <c r="I113" s="209" t="s">
        <v>1374</v>
      </c>
      <c r="J113" s="231" t="str">
        <f t="shared" si="2"/>
        <v>GoldHunan Yu Teng Non-Ferrous Metals Co., Ltd.</v>
      </c>
      <c r="K113" s="231" t="str">
        <f t="shared" si="3"/>
        <v>GoldHunan Yu Teng Non-Ferrous Metals Co., Ltd.</v>
      </c>
    </row>
    <row r="114" spans="1:11">
      <c r="A114" s="209" t="s">
        <v>140</v>
      </c>
      <c r="B114" s="209" t="s">
        <v>195</v>
      </c>
      <c r="C114" s="209" t="s">
        <v>195</v>
      </c>
      <c r="D114" s="209" t="s">
        <v>1307</v>
      </c>
      <c r="E114" s="209" t="s">
        <v>194</v>
      </c>
      <c r="F114" s="209" t="s">
        <v>149</v>
      </c>
      <c r="G114" s="209"/>
      <c r="H114" s="209" t="s">
        <v>1379</v>
      </c>
      <c r="I114" s="209" t="s">
        <v>1309</v>
      </c>
      <c r="J114" s="231" t="str">
        <f t="shared" si="2"/>
        <v>GoldHwaSeong CJ CO., LTD.</v>
      </c>
      <c r="K114" s="231" t="str">
        <f t="shared" si="3"/>
        <v>GoldHwaSeong CJ CO., LTD.</v>
      </c>
    </row>
    <row r="115" spans="1:11">
      <c r="A115" s="209" t="s">
        <v>140</v>
      </c>
      <c r="B115" s="209" t="s">
        <v>835</v>
      </c>
      <c r="C115" s="209" t="s">
        <v>835</v>
      </c>
      <c r="D115" s="209" t="s">
        <v>1380</v>
      </c>
      <c r="E115" s="209" t="s">
        <v>834</v>
      </c>
      <c r="F115" s="209" t="s">
        <v>149</v>
      </c>
      <c r="G115" s="209"/>
      <c r="H115" s="209" t="s">
        <v>1381</v>
      </c>
      <c r="I115" s="209" t="s">
        <v>1382</v>
      </c>
      <c r="J115" s="231" t="str">
        <f t="shared" si="2"/>
        <v>GoldIndustrial Refining Company</v>
      </c>
      <c r="K115" s="231" t="str">
        <f t="shared" si="3"/>
        <v>GoldIndustrial Refining Company</v>
      </c>
    </row>
    <row r="116" spans="1:11">
      <c r="A116" s="209" t="s">
        <v>140</v>
      </c>
      <c r="B116" s="209" t="s">
        <v>198</v>
      </c>
      <c r="C116" s="209" t="s">
        <v>198</v>
      </c>
      <c r="D116" s="209" t="s">
        <v>1232</v>
      </c>
      <c r="E116" s="209" t="s">
        <v>197</v>
      </c>
      <c r="F116" s="209" t="s">
        <v>149</v>
      </c>
      <c r="G116" s="209"/>
      <c r="H116" s="209" t="s">
        <v>1383</v>
      </c>
      <c r="I116" s="209" t="s">
        <v>1384</v>
      </c>
      <c r="J116" s="231" t="str">
        <f t="shared" si="2"/>
        <v>GoldInner Mongolia Qiankun Gold and Silver Refinery Share Co., Ltd.</v>
      </c>
      <c r="K116" s="231" t="str">
        <f t="shared" si="3"/>
        <v>GoldInner Mongolia Qiankun Gold and Silver Refinery Share Co., Ltd.</v>
      </c>
    </row>
    <row r="117" spans="1:11">
      <c r="A117" s="209" t="s">
        <v>140</v>
      </c>
      <c r="B117" s="209" t="s">
        <v>583</v>
      </c>
      <c r="C117" s="209" t="s">
        <v>583</v>
      </c>
      <c r="D117" s="209" t="s">
        <v>1211</v>
      </c>
      <c r="E117" s="209" t="s">
        <v>582</v>
      </c>
      <c r="F117" s="209" t="s">
        <v>149</v>
      </c>
      <c r="G117" s="209"/>
      <c r="H117" s="209" t="s">
        <v>1212</v>
      </c>
      <c r="I117" s="209" t="s">
        <v>1213</v>
      </c>
      <c r="J117" s="231" t="str">
        <f t="shared" si="2"/>
        <v>GoldInternational Precious Metal Refiners</v>
      </c>
      <c r="K117" s="231" t="str">
        <f t="shared" si="3"/>
        <v>GoldInternational Precious Metal Refiners</v>
      </c>
    </row>
    <row r="118" spans="1:11">
      <c r="A118" s="209" t="s">
        <v>140</v>
      </c>
      <c r="B118" s="209" t="s">
        <v>201</v>
      </c>
      <c r="C118" s="209" t="s">
        <v>201</v>
      </c>
      <c r="D118" s="209" t="s">
        <v>1204</v>
      </c>
      <c r="E118" s="209" t="s">
        <v>200</v>
      </c>
      <c r="F118" s="209" t="s">
        <v>149</v>
      </c>
      <c r="G118" s="209"/>
      <c r="H118" s="209" t="s">
        <v>1385</v>
      </c>
      <c r="I118" s="209" t="s">
        <v>1317</v>
      </c>
      <c r="J118" s="231" t="str">
        <f t="shared" si="2"/>
        <v>GoldIshifuku Metal Industry Co., Ltd.</v>
      </c>
      <c r="K118" s="231" t="str">
        <f t="shared" si="3"/>
        <v>GoldIshifuku Metal Industry Co., Ltd.</v>
      </c>
    </row>
    <row r="119" spans="1:11">
      <c r="A119" s="209" t="s">
        <v>140</v>
      </c>
      <c r="B119" s="209" t="s">
        <v>711</v>
      </c>
      <c r="C119" s="209" t="s">
        <v>711</v>
      </c>
      <c r="D119" s="209" t="s">
        <v>1248</v>
      </c>
      <c r="E119" s="209" t="s">
        <v>710</v>
      </c>
      <c r="F119" s="209" t="s">
        <v>149</v>
      </c>
      <c r="G119" s="209"/>
      <c r="H119" s="209" t="s">
        <v>1386</v>
      </c>
      <c r="I119" s="209" t="s">
        <v>1250</v>
      </c>
      <c r="J119" s="231" t="str">
        <f t="shared" si="2"/>
        <v>GoldIstanbul Gold Refinery</v>
      </c>
      <c r="K119" s="231" t="str">
        <f t="shared" si="3"/>
        <v>GoldIstanbul Gold Refinery</v>
      </c>
    </row>
    <row r="120" spans="1:11">
      <c r="A120" s="209" t="s">
        <v>140</v>
      </c>
      <c r="B120" s="209" t="s">
        <v>474</v>
      </c>
      <c r="C120" s="209" t="s">
        <v>474</v>
      </c>
      <c r="D120" s="209" t="s">
        <v>1183</v>
      </c>
      <c r="E120" s="209" t="s">
        <v>473</v>
      </c>
      <c r="F120" s="209" t="s">
        <v>149</v>
      </c>
      <c r="G120" s="209"/>
      <c r="H120" s="209" t="s">
        <v>1290</v>
      </c>
      <c r="I120" s="209" t="s">
        <v>1291</v>
      </c>
      <c r="J120" s="231" t="str">
        <f t="shared" si="2"/>
        <v>GoldItalpreziosi</v>
      </c>
      <c r="K120" s="231" t="str">
        <f t="shared" si="3"/>
        <v>GoldItalpreziosi</v>
      </c>
    </row>
    <row r="121" spans="1:11">
      <c r="A121" s="209" t="s">
        <v>140</v>
      </c>
      <c r="B121" s="209" t="s">
        <v>1119</v>
      </c>
      <c r="C121" s="209" t="s">
        <v>1119</v>
      </c>
      <c r="D121" s="209" t="s">
        <v>1254</v>
      </c>
      <c r="E121" s="209" t="s">
        <v>1118</v>
      </c>
      <c r="F121" s="209" t="s">
        <v>149</v>
      </c>
      <c r="G121" s="209"/>
      <c r="H121" s="209" t="s">
        <v>1387</v>
      </c>
      <c r="I121" s="209" t="s">
        <v>1388</v>
      </c>
      <c r="J121" s="231" t="str">
        <f t="shared" si="2"/>
        <v>GoldJALAN &amp; Company</v>
      </c>
      <c r="K121" s="231" t="str">
        <f t="shared" si="3"/>
        <v>GoldJALAN &amp; Company</v>
      </c>
    </row>
    <row r="122" spans="1:11">
      <c r="A122" s="209" t="s">
        <v>140</v>
      </c>
      <c r="B122" s="209" t="s">
        <v>714</v>
      </c>
      <c r="C122" s="209" t="s">
        <v>714</v>
      </c>
      <c r="D122" s="209" t="s">
        <v>1204</v>
      </c>
      <c r="E122" s="209" t="s">
        <v>713</v>
      </c>
      <c r="F122" s="209" t="s">
        <v>149</v>
      </c>
      <c r="G122" s="209"/>
      <c r="H122" s="209" t="s">
        <v>1389</v>
      </c>
      <c r="I122" s="209" t="s">
        <v>1389</v>
      </c>
      <c r="J122" s="231" t="str">
        <f t="shared" si="2"/>
        <v>GoldJapan Mint</v>
      </c>
      <c r="K122" s="231" t="str">
        <f t="shared" si="3"/>
        <v>GoldJapan Mint</v>
      </c>
    </row>
    <row r="123" spans="1:11">
      <c r="A123" s="209" t="s">
        <v>140</v>
      </c>
      <c r="B123" s="209" t="s">
        <v>1390</v>
      </c>
      <c r="C123" s="209" t="s">
        <v>970</v>
      </c>
      <c r="D123" s="209" t="s">
        <v>1232</v>
      </c>
      <c r="E123" s="209" t="s">
        <v>969</v>
      </c>
      <c r="F123" s="209" t="s">
        <v>149</v>
      </c>
      <c r="G123" s="209"/>
      <c r="H123" s="209" t="s">
        <v>1391</v>
      </c>
      <c r="I123" s="209" t="s">
        <v>1392</v>
      </c>
      <c r="J123" s="231" t="str">
        <f t="shared" si="2"/>
        <v>GoldJCC</v>
      </c>
      <c r="K123" s="231" t="str">
        <f t="shared" si="3"/>
        <v>GoldJCC</v>
      </c>
    </row>
    <row r="124" spans="1:11">
      <c r="A124" s="209" t="s">
        <v>140</v>
      </c>
      <c r="B124" s="209" t="s">
        <v>970</v>
      </c>
      <c r="C124" s="209" t="s">
        <v>970</v>
      </c>
      <c r="D124" s="209" t="s">
        <v>1232</v>
      </c>
      <c r="E124" s="209" t="s">
        <v>969</v>
      </c>
      <c r="F124" s="209" t="s">
        <v>149</v>
      </c>
      <c r="G124" s="209"/>
      <c r="H124" s="209" t="s">
        <v>1391</v>
      </c>
      <c r="I124" s="209" t="s">
        <v>1392</v>
      </c>
      <c r="J124" s="231" t="str">
        <f t="shared" si="2"/>
        <v>GoldJiangxi Copper Co., Ltd.</v>
      </c>
      <c r="K124" s="231" t="str">
        <f t="shared" si="3"/>
        <v>GoldJiangxi Copper Co., Ltd.</v>
      </c>
    </row>
    <row r="125" spans="1:11">
      <c r="A125" s="209" t="s">
        <v>140</v>
      </c>
      <c r="B125" s="209" t="s">
        <v>1393</v>
      </c>
      <c r="C125" s="209" t="s">
        <v>345</v>
      </c>
      <c r="D125" s="209" t="s">
        <v>1240</v>
      </c>
      <c r="E125" s="209" t="s">
        <v>344</v>
      </c>
      <c r="F125" s="209" t="s">
        <v>149</v>
      </c>
      <c r="G125" s="209"/>
      <c r="H125" s="209" t="s">
        <v>1241</v>
      </c>
      <c r="I125" s="209" t="s">
        <v>1242</v>
      </c>
      <c r="J125" s="231" t="str">
        <f t="shared" si="2"/>
        <v>GoldJohnson Matthey Canada</v>
      </c>
      <c r="K125" s="231" t="str">
        <f t="shared" si="3"/>
        <v>GoldJohnson Matthey Canada</v>
      </c>
    </row>
    <row r="126" spans="1:11">
      <c r="A126" s="209" t="s">
        <v>140</v>
      </c>
      <c r="B126" s="209" t="s">
        <v>1394</v>
      </c>
      <c r="C126" s="209" t="s">
        <v>720</v>
      </c>
      <c r="D126" s="209" t="s">
        <v>1189</v>
      </c>
      <c r="E126" s="209" t="s">
        <v>719</v>
      </c>
      <c r="F126" s="209" t="s">
        <v>149</v>
      </c>
      <c r="G126" s="209"/>
      <c r="H126" s="209" t="s">
        <v>1243</v>
      </c>
      <c r="I126" s="209" t="s">
        <v>1244</v>
      </c>
      <c r="J126" s="231" t="str">
        <f t="shared" si="2"/>
        <v>GoldJohnson Matthey Inc.</v>
      </c>
      <c r="K126" s="231" t="str">
        <f t="shared" si="3"/>
        <v>GoldJohnson Matthey Inc.</v>
      </c>
    </row>
    <row r="127" spans="1:11">
      <c r="A127" s="209" t="s">
        <v>140</v>
      </c>
      <c r="B127" s="209" t="s">
        <v>1395</v>
      </c>
      <c r="C127" s="209" t="s">
        <v>720</v>
      </c>
      <c r="D127" s="209" t="s">
        <v>1189</v>
      </c>
      <c r="E127" s="209" t="s">
        <v>719</v>
      </c>
      <c r="F127" s="209" t="s">
        <v>149</v>
      </c>
      <c r="G127" s="209"/>
      <c r="H127" s="209" t="s">
        <v>1243</v>
      </c>
      <c r="I127" s="209" t="s">
        <v>1244</v>
      </c>
      <c r="J127" s="231" t="str">
        <f t="shared" si="2"/>
        <v>GoldJohnson Matthey Inc. (USA)</v>
      </c>
      <c r="K127" s="231" t="str">
        <f t="shared" si="3"/>
        <v>GoldJohnson Matthey Inc. (USA)</v>
      </c>
    </row>
    <row r="128" spans="1:11">
      <c r="A128" s="209" t="s">
        <v>140</v>
      </c>
      <c r="B128" s="209" t="s">
        <v>1396</v>
      </c>
      <c r="C128" s="209" t="s">
        <v>345</v>
      </c>
      <c r="D128" s="209" t="s">
        <v>1240</v>
      </c>
      <c r="E128" s="209" t="s">
        <v>344</v>
      </c>
      <c r="F128" s="209" t="s">
        <v>149</v>
      </c>
      <c r="G128" s="209"/>
      <c r="H128" s="209" t="s">
        <v>1241</v>
      </c>
      <c r="I128" s="209" t="s">
        <v>1242</v>
      </c>
      <c r="J128" s="231" t="str">
        <f t="shared" si="2"/>
        <v>GoldJohnson Matthey Limited</v>
      </c>
      <c r="K128" s="231" t="str">
        <f t="shared" si="3"/>
        <v>GoldJohnson Matthey Limited</v>
      </c>
    </row>
    <row r="129" spans="1:11">
      <c r="A129" s="209" t="s">
        <v>140</v>
      </c>
      <c r="B129" s="209" t="s">
        <v>349</v>
      </c>
      <c r="C129" s="209" t="s">
        <v>349</v>
      </c>
      <c r="D129" s="209" t="s">
        <v>1321</v>
      </c>
      <c r="E129" s="209" t="s">
        <v>348</v>
      </c>
      <c r="F129" s="209" t="s">
        <v>149</v>
      </c>
      <c r="G129" s="209"/>
      <c r="H129" s="209" t="s">
        <v>1322</v>
      </c>
      <c r="I129" s="209" t="s">
        <v>1323</v>
      </c>
      <c r="J129" s="231" t="str">
        <f t="shared" si="2"/>
        <v>GoldJSC Ekaterinburg Non-Ferrous Metal Processing Plant</v>
      </c>
      <c r="K129" s="231" t="str">
        <f t="shared" si="3"/>
        <v>GoldJSC Ekaterinburg Non-Ferrous Metal Processing Plant</v>
      </c>
    </row>
    <row r="130" spans="1:11">
      <c r="A130" s="209" t="s">
        <v>140</v>
      </c>
      <c r="B130" s="209" t="s">
        <v>176</v>
      </c>
      <c r="C130" s="209" t="s">
        <v>176</v>
      </c>
      <c r="D130" s="209" t="s">
        <v>1321</v>
      </c>
      <c r="E130" s="209" t="s">
        <v>175</v>
      </c>
      <c r="F130" s="209" t="s">
        <v>149</v>
      </c>
      <c r="G130" s="209"/>
      <c r="H130" s="209" t="s">
        <v>1333</v>
      </c>
      <c r="I130" s="209" t="s">
        <v>1334</v>
      </c>
      <c r="J130" s="231" t="str">
        <f t="shared" si="2"/>
        <v>GoldJSC Novosibirsk Refinery</v>
      </c>
      <c r="K130" s="231" t="str">
        <f t="shared" si="3"/>
        <v>GoldJSC Novosibirsk Refinery</v>
      </c>
    </row>
    <row r="131" spans="1:11">
      <c r="A131" s="209" t="s">
        <v>140</v>
      </c>
      <c r="B131" s="209" t="s">
        <v>723</v>
      </c>
      <c r="C131" s="209" t="s">
        <v>723</v>
      </c>
      <c r="D131" s="209" t="s">
        <v>1321</v>
      </c>
      <c r="E131" s="209" t="s">
        <v>722</v>
      </c>
      <c r="F131" s="209" t="s">
        <v>149</v>
      </c>
      <c r="G131" s="209"/>
      <c r="H131" s="209" t="s">
        <v>1322</v>
      </c>
      <c r="I131" s="209" t="s">
        <v>1323</v>
      </c>
      <c r="J131" s="231" t="str">
        <f t="shared" si="2"/>
        <v>GoldJSC Uralelectromed</v>
      </c>
      <c r="K131" s="231" t="str">
        <f t="shared" si="3"/>
        <v>GoldJSC Uralelectromed</v>
      </c>
    </row>
    <row r="132" spans="1:11">
      <c r="A132" s="209" t="s">
        <v>140</v>
      </c>
      <c r="B132" s="209" t="s">
        <v>973</v>
      </c>
      <c r="C132" s="209" t="s">
        <v>973</v>
      </c>
      <c r="D132" s="209" t="s">
        <v>1204</v>
      </c>
      <c r="E132" s="209" t="s">
        <v>972</v>
      </c>
      <c r="F132" s="209" t="s">
        <v>149</v>
      </c>
      <c r="G132" s="209"/>
      <c r="H132" s="209" t="s">
        <v>1397</v>
      </c>
      <c r="I132" s="209" t="s">
        <v>1398</v>
      </c>
      <c r="J132" s="231" t="str">
        <f t="shared" si="2"/>
        <v>GoldJX Nippon Mining &amp; Metals Co., Ltd.</v>
      </c>
      <c r="K132" s="231" t="str">
        <f t="shared" si="3"/>
        <v>GoldJX Nippon Mining &amp; Metals Co., Ltd.</v>
      </c>
    </row>
    <row r="133" spans="1:11">
      <c r="A133" s="209" t="s">
        <v>140</v>
      </c>
      <c r="B133" s="209" t="s">
        <v>1143</v>
      </c>
      <c r="C133" s="209" t="s">
        <v>1143</v>
      </c>
      <c r="D133" s="209" t="s">
        <v>1399</v>
      </c>
      <c r="E133" s="209" t="s">
        <v>1142</v>
      </c>
      <c r="F133" s="209" t="s">
        <v>149</v>
      </c>
      <c r="G133" s="209"/>
      <c r="H133" s="209" t="s">
        <v>1400</v>
      </c>
      <c r="I133" s="209" t="s">
        <v>1401</v>
      </c>
      <c r="J133" s="231" t="str">
        <f t="shared" si="2"/>
        <v>GoldK.A. Rasmussen</v>
      </c>
      <c r="K133" s="231" t="str">
        <f t="shared" si="3"/>
        <v>GoldK.A. Rasmussen</v>
      </c>
    </row>
    <row r="134" spans="1:11">
      <c r="A134" s="209" t="s">
        <v>140</v>
      </c>
      <c r="B134" s="209" t="s">
        <v>1076</v>
      </c>
      <c r="C134" s="209" t="s">
        <v>1076</v>
      </c>
      <c r="D134" s="209" t="s">
        <v>1211</v>
      </c>
      <c r="E134" s="209" t="s">
        <v>1075</v>
      </c>
      <c r="F134" s="209" t="s">
        <v>149</v>
      </c>
      <c r="G134" s="209"/>
      <c r="H134" s="209" t="s">
        <v>1212</v>
      </c>
      <c r="I134" s="209" t="s">
        <v>1213</v>
      </c>
      <c r="J134" s="231" t="str">
        <f t="shared" si="2"/>
        <v>GoldKaloti Precious Metals</v>
      </c>
      <c r="K134" s="231" t="str">
        <f t="shared" si="3"/>
        <v>GoldKaloti Precious Metals</v>
      </c>
    </row>
    <row r="135" spans="1:11">
      <c r="A135" s="209" t="s">
        <v>140</v>
      </c>
      <c r="B135" s="209" t="s">
        <v>352</v>
      </c>
      <c r="C135" s="209" t="s">
        <v>352</v>
      </c>
      <c r="D135" s="209" t="s">
        <v>1402</v>
      </c>
      <c r="E135" s="209" t="s">
        <v>351</v>
      </c>
      <c r="F135" s="209" t="s">
        <v>149</v>
      </c>
      <c r="G135" s="209"/>
      <c r="H135" s="209" t="s">
        <v>1403</v>
      </c>
      <c r="I135" s="209" t="s">
        <v>1404</v>
      </c>
      <c r="J135" s="231" t="str">
        <f t="shared" ref="J135:J198" si="4">A135&amp;B135</f>
        <v>GoldKazakhmys Smelting LLC</v>
      </c>
      <c r="K135" s="231" t="str">
        <f t="shared" ref="K135:K198" si="5">A135&amp;B135</f>
        <v>GoldKazakhmys Smelting LLC</v>
      </c>
    </row>
    <row r="136" spans="1:11">
      <c r="A136" s="209" t="s">
        <v>140</v>
      </c>
      <c r="B136" s="209" t="s">
        <v>355</v>
      </c>
      <c r="C136" s="209" t="s">
        <v>355</v>
      </c>
      <c r="D136" s="209" t="s">
        <v>1402</v>
      </c>
      <c r="E136" s="209" t="s">
        <v>354</v>
      </c>
      <c r="F136" s="209" t="s">
        <v>149</v>
      </c>
      <c r="G136" s="209"/>
      <c r="H136" s="209" t="s">
        <v>1405</v>
      </c>
      <c r="I136" s="209" t="s">
        <v>1404</v>
      </c>
      <c r="J136" s="231" t="str">
        <f t="shared" si="4"/>
        <v>GoldKazzinc</v>
      </c>
      <c r="K136" s="231" t="str">
        <f t="shared" si="5"/>
        <v>GoldKazzinc</v>
      </c>
    </row>
    <row r="137" spans="1:11">
      <c r="A137" s="209" t="s">
        <v>140</v>
      </c>
      <c r="B137" s="209" t="s">
        <v>726</v>
      </c>
      <c r="C137" s="209" t="s">
        <v>726</v>
      </c>
      <c r="D137" s="209" t="s">
        <v>1189</v>
      </c>
      <c r="E137" s="209" t="s">
        <v>725</v>
      </c>
      <c r="F137" s="209" t="s">
        <v>149</v>
      </c>
      <c r="G137" s="209"/>
      <c r="H137" s="209" t="s">
        <v>1406</v>
      </c>
      <c r="I137" s="209" t="s">
        <v>1244</v>
      </c>
      <c r="J137" s="231" t="str">
        <f t="shared" si="4"/>
        <v>GoldKennecott Utah Copper LLC</v>
      </c>
      <c r="K137" s="231" t="str">
        <f t="shared" si="5"/>
        <v>GoldKennecott Utah Copper LLC</v>
      </c>
    </row>
    <row r="138" spans="1:11">
      <c r="A138" s="209" t="s">
        <v>140</v>
      </c>
      <c r="B138" s="209" t="s">
        <v>1407</v>
      </c>
      <c r="C138" s="209" t="s">
        <v>1051</v>
      </c>
      <c r="D138" s="209" t="s">
        <v>1408</v>
      </c>
      <c r="E138" s="209" t="s">
        <v>1050</v>
      </c>
      <c r="F138" s="209" t="s">
        <v>149</v>
      </c>
      <c r="G138" s="209"/>
      <c r="H138" s="209" t="s">
        <v>1409</v>
      </c>
      <c r="I138" s="209" t="s">
        <v>1410</v>
      </c>
      <c r="J138" s="231" t="str">
        <f t="shared" si="4"/>
        <v>GoldKGHM Polska Miedz S.A.</v>
      </c>
      <c r="K138" s="231" t="str">
        <f t="shared" si="5"/>
        <v>GoldKGHM Polska Miedz S.A.</v>
      </c>
    </row>
    <row r="139" spans="1:11">
      <c r="A139" s="209" t="s">
        <v>140</v>
      </c>
      <c r="B139" s="209" t="s">
        <v>1051</v>
      </c>
      <c r="C139" s="209" t="s">
        <v>1051</v>
      </c>
      <c r="D139" s="209" t="s">
        <v>1408</v>
      </c>
      <c r="E139" s="209" t="s">
        <v>1050</v>
      </c>
      <c r="F139" s="209" t="s">
        <v>149</v>
      </c>
      <c r="G139" s="209"/>
      <c r="H139" s="209" t="s">
        <v>1409</v>
      </c>
      <c r="I139" s="209" t="s">
        <v>1410</v>
      </c>
      <c r="J139" s="231" t="str">
        <f t="shared" si="4"/>
        <v>GoldKGHM Polska Miedz Spolka Akcyjna</v>
      </c>
      <c r="K139" s="231" t="str">
        <f t="shared" si="5"/>
        <v>GoldKGHM Polska Miedz Spolka Akcyjna</v>
      </c>
    </row>
    <row r="140" spans="1:11">
      <c r="A140" s="209" t="s">
        <v>140</v>
      </c>
      <c r="B140" s="209" t="s">
        <v>1411</v>
      </c>
      <c r="C140" s="209" t="s">
        <v>1051</v>
      </c>
      <c r="D140" s="209" t="s">
        <v>1408</v>
      </c>
      <c r="E140" s="209" t="s">
        <v>1050</v>
      </c>
      <c r="F140" s="209" t="s">
        <v>149</v>
      </c>
      <c r="G140" s="209"/>
      <c r="H140" s="209" t="s">
        <v>1409</v>
      </c>
      <c r="I140" s="209" t="s">
        <v>1410</v>
      </c>
      <c r="J140" s="231" t="str">
        <f t="shared" si="4"/>
        <v>GoldKGHM Polska Miedź Spółka Akcyjna</v>
      </c>
      <c r="K140" s="231" t="str">
        <f t="shared" si="5"/>
        <v>GoldKGHM Polska Miedź Spółka Akcyjna</v>
      </c>
    </row>
    <row r="141" spans="1:11">
      <c r="A141" s="209" t="s">
        <v>140</v>
      </c>
      <c r="B141" s="209" t="s">
        <v>979</v>
      </c>
      <c r="C141" s="209" t="s">
        <v>979</v>
      </c>
      <c r="D141" s="209" t="s">
        <v>1204</v>
      </c>
      <c r="E141" s="209" t="s">
        <v>978</v>
      </c>
      <c r="F141" s="209" t="s">
        <v>149</v>
      </c>
      <c r="G141" s="209"/>
      <c r="H141" s="209" t="s">
        <v>1412</v>
      </c>
      <c r="I141" s="209" t="s">
        <v>1317</v>
      </c>
      <c r="J141" s="231" t="str">
        <f t="shared" si="4"/>
        <v>GoldKojima Chemicals Co., Ltd.</v>
      </c>
      <c r="K141" s="231" t="str">
        <f t="shared" si="5"/>
        <v>GoldKojima Chemicals Co., Ltd.</v>
      </c>
    </row>
    <row r="142" spans="1:11">
      <c r="A142" s="209" t="s">
        <v>140</v>
      </c>
      <c r="B142" s="209" t="s">
        <v>1413</v>
      </c>
      <c r="C142" s="209" t="s">
        <v>979</v>
      </c>
      <c r="D142" s="209" t="s">
        <v>1204</v>
      </c>
      <c r="E142" s="209" t="s">
        <v>978</v>
      </c>
      <c r="F142" s="209" t="s">
        <v>149</v>
      </c>
      <c r="G142" s="209"/>
      <c r="H142" s="209" t="s">
        <v>1412</v>
      </c>
      <c r="I142" s="209" t="s">
        <v>1317</v>
      </c>
      <c r="J142" s="231" t="str">
        <f t="shared" si="4"/>
        <v>GoldKojima Kagaku Yakuhin Co., Ltd</v>
      </c>
      <c r="K142" s="231" t="str">
        <f t="shared" si="5"/>
        <v>GoldKojima Kagaku Yakuhin Co., Ltd</v>
      </c>
    </row>
    <row r="143" spans="1:11">
      <c r="A143" s="209" t="s">
        <v>140</v>
      </c>
      <c r="B143" s="209" t="s">
        <v>1414</v>
      </c>
      <c r="C143" s="209" t="s">
        <v>1051</v>
      </c>
      <c r="D143" s="209" t="s">
        <v>1408</v>
      </c>
      <c r="E143" s="209" t="s">
        <v>1050</v>
      </c>
      <c r="F143" s="209" t="s">
        <v>149</v>
      </c>
      <c r="G143" s="209"/>
      <c r="H143" s="209" t="s">
        <v>1409</v>
      </c>
      <c r="I143" s="209" t="s">
        <v>1410</v>
      </c>
      <c r="J143" s="231" t="str">
        <f t="shared" si="4"/>
        <v>GoldKombinat Gorniczo Hutniczy Miedz Polska Miedz S.A.</v>
      </c>
      <c r="K143" s="231" t="str">
        <f t="shared" si="5"/>
        <v>GoldKombinat Gorniczo Hutniczy Miedz Polska Miedz S.A.</v>
      </c>
    </row>
    <row r="144" spans="1:11">
      <c r="A144" s="209" t="s">
        <v>140</v>
      </c>
      <c r="B144" s="209" t="s">
        <v>1085</v>
      </c>
      <c r="C144" s="209" t="s">
        <v>1085</v>
      </c>
      <c r="D144" s="209" t="s">
        <v>1307</v>
      </c>
      <c r="E144" s="209" t="s">
        <v>1084</v>
      </c>
      <c r="F144" s="209" t="s">
        <v>149</v>
      </c>
      <c r="G144" s="209"/>
      <c r="H144" s="209" t="s">
        <v>1415</v>
      </c>
      <c r="I144" s="209" t="s">
        <v>1416</v>
      </c>
      <c r="J144" s="231" t="str">
        <f t="shared" si="4"/>
        <v>GoldKorea Zinc Co., Ltd.</v>
      </c>
      <c r="K144" s="231" t="str">
        <f t="shared" si="5"/>
        <v>GoldKorea Zinc Co., Ltd.</v>
      </c>
    </row>
    <row r="145" spans="1:11">
      <c r="A145" s="209" t="s">
        <v>140</v>
      </c>
      <c r="B145" s="209" t="s">
        <v>1417</v>
      </c>
      <c r="C145" s="209" t="s">
        <v>172</v>
      </c>
      <c r="D145" s="209" t="s">
        <v>1204</v>
      </c>
      <c r="E145" s="209" t="s">
        <v>947</v>
      </c>
      <c r="F145" s="209" t="s">
        <v>149</v>
      </c>
      <c r="G145" s="209"/>
      <c r="H145" s="209" t="s">
        <v>1208</v>
      </c>
      <c r="I145" s="209" t="s">
        <v>1209</v>
      </c>
      <c r="J145" s="231" t="str">
        <f t="shared" si="4"/>
        <v>GoldKosak Seiren</v>
      </c>
      <c r="K145" s="231" t="str">
        <f t="shared" si="5"/>
        <v>GoldKosak Seiren</v>
      </c>
    </row>
    <row r="146" spans="1:11">
      <c r="A146" s="209" t="s">
        <v>140</v>
      </c>
      <c r="B146" s="209" t="s">
        <v>1418</v>
      </c>
      <c r="C146" s="209" t="s">
        <v>726</v>
      </c>
      <c r="D146" s="209" t="s">
        <v>1189</v>
      </c>
      <c r="E146" s="209" t="s">
        <v>725</v>
      </c>
      <c r="F146" s="209" t="s">
        <v>149</v>
      </c>
      <c r="G146" s="209"/>
      <c r="H146" s="209" t="s">
        <v>1406</v>
      </c>
      <c r="I146" s="209" t="s">
        <v>1244</v>
      </c>
      <c r="J146" s="231" t="str">
        <f t="shared" si="4"/>
        <v>GoldKUC</v>
      </c>
      <c r="K146" s="231" t="str">
        <f t="shared" si="5"/>
        <v>GoldKUC</v>
      </c>
    </row>
    <row r="147" spans="1:11">
      <c r="A147" s="209" t="s">
        <v>140</v>
      </c>
      <c r="B147" s="209" t="s">
        <v>524</v>
      </c>
      <c r="C147" s="209" t="s">
        <v>524</v>
      </c>
      <c r="D147" s="209" t="s">
        <v>1254</v>
      </c>
      <c r="E147" s="209" t="s">
        <v>523</v>
      </c>
      <c r="F147" s="209" t="s">
        <v>149</v>
      </c>
      <c r="G147" s="209"/>
      <c r="H147" s="209" t="s">
        <v>1419</v>
      </c>
      <c r="I147" s="209" t="s">
        <v>1420</v>
      </c>
      <c r="J147" s="231" t="str">
        <f t="shared" si="4"/>
        <v>GoldKundan Care Products Ltd.</v>
      </c>
      <c r="K147" s="231" t="str">
        <f t="shared" si="5"/>
        <v>GoldKundan Care Products Ltd.</v>
      </c>
    </row>
    <row r="148" spans="1:11">
      <c r="A148" s="209" t="s">
        <v>140</v>
      </c>
      <c r="B148" s="209" t="s">
        <v>982</v>
      </c>
      <c r="C148" s="209" t="s">
        <v>982</v>
      </c>
      <c r="D148" s="209" t="s">
        <v>1421</v>
      </c>
      <c r="E148" s="209" t="s">
        <v>981</v>
      </c>
      <c r="F148" s="209" t="s">
        <v>149</v>
      </c>
      <c r="G148" s="209"/>
      <c r="H148" s="209" t="s">
        <v>1422</v>
      </c>
      <c r="I148" s="209" t="s">
        <v>1423</v>
      </c>
      <c r="J148" s="231" t="str">
        <f t="shared" si="4"/>
        <v>GoldKyrgyzaltyn JSC</v>
      </c>
      <c r="K148" s="231" t="str">
        <f t="shared" si="5"/>
        <v>GoldKyrgyzaltyn JSC</v>
      </c>
    </row>
    <row r="149" spans="1:11">
      <c r="A149" s="209" t="s">
        <v>140</v>
      </c>
      <c r="B149" s="209" t="s">
        <v>865</v>
      </c>
      <c r="C149" s="209" t="s">
        <v>865</v>
      </c>
      <c r="D149" s="209" t="s">
        <v>1321</v>
      </c>
      <c r="E149" s="209" t="s">
        <v>864</v>
      </c>
      <c r="F149" s="209" t="s">
        <v>149</v>
      </c>
      <c r="G149" s="209"/>
      <c r="H149" s="209" t="s">
        <v>1424</v>
      </c>
      <c r="I149" s="209" t="s">
        <v>1425</v>
      </c>
      <c r="J149" s="231" t="str">
        <f t="shared" si="4"/>
        <v>GoldKyshtym Copper-Electrolytic Plant ZAO</v>
      </c>
      <c r="K149" s="231" t="str">
        <f t="shared" si="5"/>
        <v>GoldKyshtym Copper-Electrolytic Plant ZAO</v>
      </c>
    </row>
    <row r="150" spans="1:11">
      <c r="A150" s="209" t="s">
        <v>140</v>
      </c>
      <c r="B150" s="209" t="s">
        <v>1426</v>
      </c>
      <c r="C150" s="209" t="s">
        <v>258</v>
      </c>
      <c r="D150" s="209" t="s">
        <v>1273</v>
      </c>
      <c r="E150" s="209" t="s">
        <v>257</v>
      </c>
      <c r="F150" s="209" t="s">
        <v>149</v>
      </c>
      <c r="G150" s="209"/>
      <c r="H150" s="209" t="s">
        <v>1274</v>
      </c>
      <c r="I150" s="209" t="s">
        <v>1275</v>
      </c>
      <c r="J150" s="231" t="str">
        <f t="shared" si="4"/>
        <v>GoldLa Caridad</v>
      </c>
      <c r="K150" s="231" t="str">
        <f t="shared" si="5"/>
        <v>GoldLa Caridad</v>
      </c>
    </row>
    <row r="151" spans="1:11">
      <c r="A151" s="209" t="s">
        <v>140</v>
      </c>
      <c r="B151" s="209" t="s">
        <v>1427</v>
      </c>
      <c r="C151" s="209" t="s">
        <v>536</v>
      </c>
      <c r="D151" s="209" t="s">
        <v>1232</v>
      </c>
      <c r="E151" s="209" t="s">
        <v>535</v>
      </c>
      <c r="F151" s="209" t="s">
        <v>149</v>
      </c>
      <c r="G151" s="209"/>
      <c r="H151" s="209" t="s">
        <v>1296</v>
      </c>
      <c r="I151" s="209" t="s">
        <v>1297</v>
      </c>
      <c r="J151" s="231" t="str">
        <f t="shared" si="4"/>
        <v>GoldLAIZHOU SHANDONG</v>
      </c>
      <c r="K151" s="231" t="str">
        <f t="shared" si="5"/>
        <v>GoldLAIZHOU SHANDONG</v>
      </c>
    </row>
    <row r="152" spans="1:11">
      <c r="A152" s="209" t="s">
        <v>140</v>
      </c>
      <c r="B152" s="209" t="s">
        <v>986</v>
      </c>
      <c r="C152" s="209" t="s">
        <v>986</v>
      </c>
      <c r="D152" s="209" t="s">
        <v>1428</v>
      </c>
      <c r="E152" s="209" t="s">
        <v>985</v>
      </c>
      <c r="F152" s="209" t="s">
        <v>149</v>
      </c>
      <c r="G152" s="209"/>
      <c r="H152" s="209" t="s">
        <v>1429</v>
      </c>
      <c r="I152" s="209" t="s">
        <v>1430</v>
      </c>
      <c r="J152" s="231" t="str">
        <f t="shared" si="4"/>
        <v>GoldL'azurde Company For Jewelry</v>
      </c>
      <c r="K152" s="231" t="str">
        <f t="shared" si="5"/>
        <v>GoldL'azurde Company For Jewelry</v>
      </c>
    </row>
    <row r="153" spans="1:11">
      <c r="A153" s="209" t="s">
        <v>140</v>
      </c>
      <c r="B153" s="209" t="s">
        <v>1431</v>
      </c>
      <c r="C153" s="209" t="s">
        <v>729</v>
      </c>
      <c r="D153" s="209" t="s">
        <v>1232</v>
      </c>
      <c r="E153" s="209" t="s">
        <v>728</v>
      </c>
      <c r="F153" s="209" t="s">
        <v>149</v>
      </c>
      <c r="G153" s="209"/>
      <c r="H153" s="209" t="s">
        <v>1432</v>
      </c>
      <c r="I153" s="209" t="s">
        <v>1294</v>
      </c>
      <c r="J153" s="231" t="str">
        <f t="shared" si="4"/>
        <v>GoldLinBao Gold Mining</v>
      </c>
      <c r="K153" s="231" t="str">
        <f t="shared" si="5"/>
        <v>GoldLinBao Gold Mining</v>
      </c>
    </row>
    <row r="154" spans="1:11">
      <c r="A154" s="209" t="s">
        <v>140</v>
      </c>
      <c r="B154" s="209" t="s">
        <v>729</v>
      </c>
      <c r="C154" s="209" t="s">
        <v>729</v>
      </c>
      <c r="D154" s="209" t="s">
        <v>1232</v>
      </c>
      <c r="E154" s="209" t="s">
        <v>728</v>
      </c>
      <c r="F154" s="209" t="s">
        <v>149</v>
      </c>
      <c r="G154" s="209"/>
      <c r="H154" s="209" t="s">
        <v>1432</v>
      </c>
      <c r="I154" s="209" t="s">
        <v>1294</v>
      </c>
      <c r="J154" s="231" t="str">
        <f t="shared" si="4"/>
        <v>GoldLingbao Gold Co., Ltd.</v>
      </c>
      <c r="K154" s="231" t="str">
        <f t="shared" si="5"/>
        <v>GoldLingbao Gold Co., Ltd.</v>
      </c>
    </row>
    <row r="155" spans="1:11">
      <c r="A155" s="209" t="s">
        <v>140</v>
      </c>
      <c r="B155" s="209" t="s">
        <v>204</v>
      </c>
      <c r="C155" s="209" t="s">
        <v>204</v>
      </c>
      <c r="D155" s="209" t="s">
        <v>1232</v>
      </c>
      <c r="E155" s="209" t="s">
        <v>203</v>
      </c>
      <c r="F155" s="209" t="s">
        <v>149</v>
      </c>
      <c r="G155" s="209"/>
      <c r="H155" s="209" t="s">
        <v>1432</v>
      </c>
      <c r="I155" s="209" t="s">
        <v>1294</v>
      </c>
      <c r="J155" s="231" t="str">
        <f t="shared" si="4"/>
        <v>GoldLingbao Jinyuan Tonghui Refinery Co., Ltd.</v>
      </c>
      <c r="K155" s="231" t="str">
        <f t="shared" si="5"/>
        <v>GoldLingbao Jinyuan Tonghui Refinery Co., Ltd.</v>
      </c>
    </row>
    <row r="156" spans="1:11">
      <c r="A156" s="209" t="s">
        <v>140</v>
      </c>
      <c r="B156" s="209" t="s">
        <v>1104</v>
      </c>
      <c r="C156" s="209" t="s">
        <v>1104</v>
      </c>
      <c r="D156" s="209" t="s">
        <v>1433</v>
      </c>
      <c r="E156" s="209" t="s">
        <v>1103</v>
      </c>
      <c r="F156" s="209" t="s">
        <v>149</v>
      </c>
      <c r="G156" s="209"/>
      <c r="H156" s="209" t="s">
        <v>1434</v>
      </c>
      <c r="I156" s="209" t="s">
        <v>1434</v>
      </c>
      <c r="J156" s="231" t="str">
        <f t="shared" si="4"/>
        <v>GoldL'Orfebre S.A.</v>
      </c>
      <c r="K156" s="231" t="str">
        <f t="shared" si="5"/>
        <v>GoldL'Orfebre S.A.</v>
      </c>
    </row>
    <row r="157" spans="1:11">
      <c r="A157" s="209" t="s">
        <v>140</v>
      </c>
      <c r="B157" s="209" t="s">
        <v>993</v>
      </c>
      <c r="C157" s="209" t="s">
        <v>993</v>
      </c>
      <c r="D157" s="209" t="s">
        <v>1307</v>
      </c>
      <c r="E157" s="209" t="s">
        <v>992</v>
      </c>
      <c r="F157" s="209" t="s">
        <v>149</v>
      </c>
      <c r="G157" s="209"/>
      <c r="H157" s="209" t="s">
        <v>1435</v>
      </c>
      <c r="I157" s="209" t="s">
        <v>1436</v>
      </c>
      <c r="J157" s="231" t="str">
        <f t="shared" si="4"/>
        <v>GoldLS-NIKKO Copper Inc.</v>
      </c>
      <c r="K157" s="231" t="str">
        <f t="shared" si="5"/>
        <v>GoldLS-NIKKO Copper Inc.</v>
      </c>
    </row>
    <row r="158" spans="1:11">
      <c r="A158" s="209" t="s">
        <v>140</v>
      </c>
      <c r="B158" s="209" t="s">
        <v>186</v>
      </c>
      <c r="C158" s="209" t="s">
        <v>186</v>
      </c>
      <c r="D158" s="209" t="s">
        <v>1307</v>
      </c>
      <c r="E158" s="209" t="s">
        <v>185</v>
      </c>
      <c r="F158" s="209" t="s">
        <v>149</v>
      </c>
      <c r="G158" s="209"/>
      <c r="H158" s="209" t="s">
        <v>1362</v>
      </c>
      <c r="I158" s="209" t="s">
        <v>1363</v>
      </c>
      <c r="J158" s="231" t="str">
        <f t="shared" si="4"/>
        <v>GoldLT Metal Ltd.</v>
      </c>
      <c r="K158" s="231" t="str">
        <f t="shared" si="5"/>
        <v>GoldLT Metal Ltd.</v>
      </c>
    </row>
    <row r="159" spans="1:11">
      <c r="A159" s="209" t="s">
        <v>140</v>
      </c>
      <c r="B159" s="209" t="s">
        <v>368</v>
      </c>
      <c r="C159" s="209" t="s">
        <v>368</v>
      </c>
      <c r="D159" s="209" t="s">
        <v>1232</v>
      </c>
      <c r="E159" s="209" t="s">
        <v>367</v>
      </c>
      <c r="F159" s="209" t="s">
        <v>149</v>
      </c>
      <c r="G159" s="209"/>
      <c r="H159" s="209" t="s">
        <v>1437</v>
      </c>
      <c r="I159" s="209" t="s">
        <v>1294</v>
      </c>
      <c r="J159" s="231" t="str">
        <f t="shared" si="4"/>
        <v>GoldLuoyang Zijin Yinhui Gold Refinery Co., Ltd.</v>
      </c>
      <c r="K159" s="231" t="str">
        <f t="shared" si="5"/>
        <v>GoldLuoyang Zijin Yinhui Gold Refinery Co., Ltd.</v>
      </c>
    </row>
    <row r="160" spans="1:11">
      <c r="A160" s="209" t="s">
        <v>140</v>
      </c>
      <c r="B160" s="209" t="s">
        <v>1438</v>
      </c>
      <c r="C160" s="209" t="s">
        <v>368</v>
      </c>
      <c r="D160" s="209" t="s">
        <v>1232</v>
      </c>
      <c r="E160" s="209" t="s">
        <v>367</v>
      </c>
      <c r="F160" s="209" t="s">
        <v>149</v>
      </c>
      <c r="G160" s="209"/>
      <c r="H160" s="209" t="s">
        <v>1437</v>
      </c>
      <c r="I160" s="209" t="s">
        <v>1294</v>
      </c>
      <c r="J160" s="231" t="str">
        <f t="shared" si="4"/>
        <v>GoldLuoyang Zijin Yinhui Gold Smelting</v>
      </c>
      <c r="K160" s="231" t="str">
        <f t="shared" si="5"/>
        <v>GoldLuoyang Zijin Yinhui Gold Smelting</v>
      </c>
    </row>
    <row r="161" spans="1:11">
      <c r="A161" s="209" t="s">
        <v>140</v>
      </c>
      <c r="B161" s="209" t="s">
        <v>1439</v>
      </c>
      <c r="C161" s="209" t="s">
        <v>368</v>
      </c>
      <c r="D161" s="209" t="s">
        <v>1232</v>
      </c>
      <c r="E161" s="209" t="s">
        <v>367</v>
      </c>
      <c r="F161" s="209" t="s">
        <v>149</v>
      </c>
      <c r="G161" s="209"/>
      <c r="H161" s="209" t="s">
        <v>1437</v>
      </c>
      <c r="I161" s="209" t="s">
        <v>1294</v>
      </c>
      <c r="J161" s="231" t="str">
        <f t="shared" si="4"/>
        <v>GoldLuoyang Zijin Yinhui Metal Smelt Co Ltd</v>
      </c>
      <c r="K161" s="231" t="str">
        <f t="shared" si="5"/>
        <v>GoldLuoyang Zijin Yinhui Metal Smelt Co Ltd</v>
      </c>
    </row>
    <row r="162" spans="1:11">
      <c r="A162" s="209" t="s">
        <v>140</v>
      </c>
      <c r="B162" s="209" t="s">
        <v>1088</v>
      </c>
      <c r="C162" s="209" t="s">
        <v>1088</v>
      </c>
      <c r="D162" s="209" t="s">
        <v>1227</v>
      </c>
      <c r="E162" s="209" t="s">
        <v>1087</v>
      </c>
      <c r="F162" s="209" t="s">
        <v>149</v>
      </c>
      <c r="G162" s="209"/>
      <c r="H162" s="209" t="s">
        <v>1440</v>
      </c>
      <c r="I162" s="209" t="s">
        <v>1441</v>
      </c>
      <c r="J162" s="231" t="str">
        <f t="shared" si="4"/>
        <v>GoldMarsam Metals</v>
      </c>
      <c r="K162" s="231" t="str">
        <f t="shared" si="5"/>
        <v>GoldMarsam Metals</v>
      </c>
    </row>
    <row r="163" spans="1:11">
      <c r="A163" s="209" t="s">
        <v>140</v>
      </c>
      <c r="B163" s="209" t="s">
        <v>371</v>
      </c>
      <c r="C163" s="209" t="s">
        <v>371</v>
      </c>
      <c r="D163" s="209" t="s">
        <v>1189</v>
      </c>
      <c r="E163" s="209" t="s">
        <v>370</v>
      </c>
      <c r="F163" s="209" t="s">
        <v>149</v>
      </c>
      <c r="G163" s="209"/>
      <c r="H163" s="209" t="s">
        <v>1442</v>
      </c>
      <c r="I163" s="209" t="s">
        <v>1443</v>
      </c>
      <c r="J163" s="231" t="str">
        <f t="shared" si="4"/>
        <v>GoldMaterion</v>
      </c>
      <c r="K163" s="231" t="str">
        <f t="shared" si="5"/>
        <v>GoldMaterion</v>
      </c>
    </row>
    <row r="164" spans="1:11">
      <c r="A164" s="209" t="s">
        <v>140</v>
      </c>
      <c r="B164" s="209" t="s">
        <v>210</v>
      </c>
      <c r="C164" s="209" t="s">
        <v>210</v>
      </c>
      <c r="D164" s="209" t="s">
        <v>1204</v>
      </c>
      <c r="E164" s="209" t="s">
        <v>209</v>
      </c>
      <c r="F164" s="209" t="s">
        <v>149</v>
      </c>
      <c r="G164" s="209"/>
      <c r="H164" s="209" t="s">
        <v>1444</v>
      </c>
      <c r="I164" s="209" t="s">
        <v>1317</v>
      </c>
      <c r="J164" s="231" t="str">
        <f t="shared" si="4"/>
        <v>GoldMatsuda Sangyo Co., Ltd.</v>
      </c>
      <c r="K164" s="231" t="str">
        <f t="shared" si="5"/>
        <v>GoldMatsuda Sangyo Co., Ltd.</v>
      </c>
    </row>
    <row r="165" spans="1:11">
      <c r="A165" s="209" t="s">
        <v>140</v>
      </c>
      <c r="B165" s="209" t="s">
        <v>1147</v>
      </c>
      <c r="C165" s="209" t="s">
        <v>1147</v>
      </c>
      <c r="D165" s="209" t="s">
        <v>1254</v>
      </c>
      <c r="E165" s="209" t="s">
        <v>1146</v>
      </c>
      <c r="F165" s="209" t="s">
        <v>149</v>
      </c>
      <c r="G165" s="209"/>
      <c r="H165" s="209" t="s">
        <v>1445</v>
      </c>
      <c r="I165" s="209" t="s">
        <v>1420</v>
      </c>
      <c r="J165" s="231" t="str">
        <f t="shared" si="4"/>
        <v>GoldMD Overseas</v>
      </c>
      <c r="K165" s="231" t="str">
        <f t="shared" si="5"/>
        <v>GoldMD Overseas</v>
      </c>
    </row>
    <row r="166" spans="1:11">
      <c r="A166" s="209" t="s">
        <v>140</v>
      </c>
      <c r="B166" s="209" t="s">
        <v>1446</v>
      </c>
      <c r="C166" s="209" t="s">
        <v>302</v>
      </c>
      <c r="D166" s="209" t="s">
        <v>1204</v>
      </c>
      <c r="E166" s="209" t="s">
        <v>301</v>
      </c>
      <c r="F166" s="209" t="s">
        <v>149</v>
      </c>
      <c r="G166" s="209"/>
      <c r="H166" s="209" t="s">
        <v>1447</v>
      </c>
      <c r="I166" s="209" t="s">
        <v>1448</v>
      </c>
      <c r="J166" s="231" t="str">
        <f t="shared" si="4"/>
        <v>GoldMEM(Sumitomo Group)</v>
      </c>
      <c r="K166" s="231" t="str">
        <f t="shared" si="5"/>
        <v>GoldMEM(Sumitomo Group)</v>
      </c>
    </row>
    <row r="167" spans="1:11">
      <c r="A167" s="209" t="s">
        <v>140</v>
      </c>
      <c r="B167" s="209" t="s">
        <v>900</v>
      </c>
      <c r="C167" s="209" t="s">
        <v>900</v>
      </c>
      <c r="D167" s="209" t="s">
        <v>1251</v>
      </c>
      <c r="E167" s="209" t="s">
        <v>899</v>
      </c>
      <c r="F167" s="209" t="s">
        <v>149</v>
      </c>
      <c r="G167" s="209"/>
      <c r="H167" s="209" t="s">
        <v>1449</v>
      </c>
      <c r="I167" s="209" t="s">
        <v>1253</v>
      </c>
      <c r="J167" s="231" t="str">
        <f t="shared" si="4"/>
        <v>GoldMetal Concentrators SA (Pty) Ltd.</v>
      </c>
      <c r="K167" s="231" t="str">
        <f t="shared" si="5"/>
        <v>GoldMetal Concentrators SA (Pty) Ltd.</v>
      </c>
    </row>
    <row r="168" spans="1:11">
      <c r="A168" s="209" t="s">
        <v>140</v>
      </c>
      <c r="B168" s="209" t="s">
        <v>1450</v>
      </c>
      <c r="C168" s="209" t="s">
        <v>999</v>
      </c>
      <c r="D168" s="209" t="s">
        <v>1273</v>
      </c>
      <c r="E168" s="209" t="s">
        <v>998</v>
      </c>
      <c r="F168" s="209" t="s">
        <v>149</v>
      </c>
      <c r="G168" s="209"/>
      <c r="H168" s="209" t="s">
        <v>1451</v>
      </c>
      <c r="I168" s="209" t="s">
        <v>1452</v>
      </c>
      <c r="J168" s="231" t="str">
        <f t="shared" si="4"/>
        <v>GoldMetal?rgica Met-Mex Pe?oles, S.A. de C.V</v>
      </c>
      <c r="K168" s="231" t="str">
        <f t="shared" si="5"/>
        <v>GoldMetal?rgica Met-Mex Pe?oles, S.A. de C.V</v>
      </c>
    </row>
    <row r="169" spans="1:11">
      <c r="A169" s="209" t="s">
        <v>140</v>
      </c>
      <c r="B169" s="209" t="s">
        <v>898</v>
      </c>
      <c r="C169" s="209" t="s">
        <v>898</v>
      </c>
      <c r="D169" s="209" t="s">
        <v>1189</v>
      </c>
      <c r="E169" s="209" t="s">
        <v>897</v>
      </c>
      <c r="F169" s="209" t="s">
        <v>149</v>
      </c>
      <c r="G169" s="209"/>
      <c r="H169" s="209" t="s">
        <v>1453</v>
      </c>
      <c r="I169" s="209" t="s">
        <v>1454</v>
      </c>
      <c r="J169" s="231" t="str">
        <f t="shared" si="4"/>
        <v>GoldMetallix Refining Inc.</v>
      </c>
      <c r="K169" s="231" t="str">
        <f t="shared" si="5"/>
        <v>GoldMetallix Refining Inc.</v>
      </c>
    </row>
    <row r="170" spans="1:11">
      <c r="A170" s="209" t="s">
        <v>140</v>
      </c>
      <c r="B170" s="209" t="s">
        <v>1455</v>
      </c>
      <c r="C170" s="209" t="s">
        <v>539</v>
      </c>
      <c r="D170" s="209" t="s">
        <v>1380</v>
      </c>
      <c r="E170" s="209" t="s">
        <v>538</v>
      </c>
      <c r="F170" s="209" t="s">
        <v>149</v>
      </c>
      <c r="G170" s="209"/>
      <c r="H170" s="209" t="s">
        <v>1456</v>
      </c>
      <c r="I170" s="209" t="s">
        <v>1382</v>
      </c>
      <c r="J170" s="231" t="str">
        <f t="shared" si="4"/>
        <v>GoldMetallurgie Hoboken Overpelt</v>
      </c>
      <c r="K170" s="231" t="str">
        <f t="shared" si="5"/>
        <v>GoldMetallurgie Hoboken Overpelt</v>
      </c>
    </row>
    <row r="171" spans="1:11">
      <c r="A171" s="209" t="s">
        <v>140</v>
      </c>
      <c r="B171" s="209" t="s">
        <v>1457</v>
      </c>
      <c r="C171" s="209" t="s">
        <v>220</v>
      </c>
      <c r="D171" s="209" t="s">
        <v>1237</v>
      </c>
      <c r="E171" s="209" t="s">
        <v>219</v>
      </c>
      <c r="F171" s="209" t="s">
        <v>149</v>
      </c>
      <c r="G171" s="209"/>
      <c r="H171" s="209" t="s">
        <v>1458</v>
      </c>
      <c r="I171" s="209" t="s">
        <v>1459</v>
      </c>
      <c r="J171" s="231" t="str">
        <f t="shared" si="4"/>
        <v>GoldMetalor Switzerland</v>
      </c>
      <c r="K171" s="231" t="str">
        <f t="shared" si="5"/>
        <v>GoldMetalor Switzerland</v>
      </c>
    </row>
    <row r="172" spans="1:11">
      <c r="A172" s="209" t="s">
        <v>140</v>
      </c>
      <c r="B172" s="209" t="s">
        <v>213</v>
      </c>
      <c r="C172" s="209" t="s">
        <v>213</v>
      </c>
      <c r="D172" s="209" t="s">
        <v>1232</v>
      </c>
      <c r="E172" s="209" t="s">
        <v>212</v>
      </c>
      <c r="F172" s="209" t="s">
        <v>149</v>
      </c>
      <c r="G172" s="209"/>
      <c r="H172" s="209" t="s">
        <v>1460</v>
      </c>
      <c r="I172" s="209" t="s">
        <v>1371</v>
      </c>
      <c r="J172" s="231" t="str">
        <f t="shared" si="4"/>
        <v>GoldMetalor Technologies (Hong Kong) Ltd.</v>
      </c>
      <c r="K172" s="231" t="str">
        <f t="shared" si="5"/>
        <v>GoldMetalor Technologies (Hong Kong) Ltd.</v>
      </c>
    </row>
    <row r="173" spans="1:11">
      <c r="A173" s="209" t="s">
        <v>140</v>
      </c>
      <c r="B173" s="209" t="s">
        <v>216</v>
      </c>
      <c r="C173" s="209" t="s">
        <v>216</v>
      </c>
      <c r="D173" s="209" t="s">
        <v>1461</v>
      </c>
      <c r="E173" s="209" t="s">
        <v>215</v>
      </c>
      <c r="F173" s="209" t="s">
        <v>149</v>
      </c>
      <c r="G173" s="209"/>
      <c r="H173" s="209" t="s">
        <v>217</v>
      </c>
      <c r="I173" s="209" t="s">
        <v>1462</v>
      </c>
      <c r="J173" s="231" t="str">
        <f t="shared" si="4"/>
        <v>GoldMetalor Technologies (Singapore) Pte., Ltd.</v>
      </c>
      <c r="K173" s="231" t="str">
        <f t="shared" si="5"/>
        <v>GoldMetalor Technologies (Singapore) Pte., Ltd.</v>
      </c>
    </row>
    <row r="174" spans="1:11">
      <c r="A174" s="209" t="s">
        <v>140</v>
      </c>
      <c r="B174" s="209" t="s">
        <v>735</v>
      </c>
      <c r="C174" s="209" t="s">
        <v>735</v>
      </c>
      <c r="D174" s="209" t="s">
        <v>1232</v>
      </c>
      <c r="E174" s="209" t="s">
        <v>734</v>
      </c>
      <c r="F174" s="209" t="s">
        <v>149</v>
      </c>
      <c r="G174" s="209"/>
      <c r="H174" s="209" t="s">
        <v>1463</v>
      </c>
      <c r="I174" s="209" t="s">
        <v>1311</v>
      </c>
      <c r="J174" s="231" t="str">
        <f t="shared" si="4"/>
        <v>GoldMetalor Technologies (Suzhou) Ltd.</v>
      </c>
      <c r="K174" s="231" t="str">
        <f t="shared" si="5"/>
        <v>GoldMetalor Technologies (Suzhou) Ltd.</v>
      </c>
    </row>
    <row r="175" spans="1:11">
      <c r="A175" s="209" t="s">
        <v>140</v>
      </c>
      <c r="B175" s="209" t="s">
        <v>220</v>
      </c>
      <c r="C175" s="209" t="s">
        <v>220</v>
      </c>
      <c r="D175" s="209" t="s">
        <v>1237</v>
      </c>
      <c r="E175" s="209" t="s">
        <v>219</v>
      </c>
      <c r="F175" s="209" t="s">
        <v>149</v>
      </c>
      <c r="G175" s="209"/>
      <c r="H175" s="209" t="s">
        <v>1458</v>
      </c>
      <c r="I175" s="209" t="s">
        <v>1459</v>
      </c>
      <c r="J175" s="231" t="str">
        <f t="shared" si="4"/>
        <v>GoldMetalor Technologies S.A.</v>
      </c>
      <c r="K175" s="231" t="str">
        <f t="shared" si="5"/>
        <v>GoldMetalor Technologies S.A.</v>
      </c>
    </row>
    <row r="176" spans="1:11">
      <c r="A176" s="209" t="s">
        <v>140</v>
      </c>
      <c r="B176" s="209" t="s">
        <v>996</v>
      </c>
      <c r="C176" s="209" t="s">
        <v>996</v>
      </c>
      <c r="D176" s="209" t="s">
        <v>1189</v>
      </c>
      <c r="E176" s="209" t="s">
        <v>995</v>
      </c>
      <c r="F176" s="209" t="s">
        <v>149</v>
      </c>
      <c r="G176" s="209"/>
      <c r="H176" s="209" t="s">
        <v>1464</v>
      </c>
      <c r="I176" s="209" t="s">
        <v>1465</v>
      </c>
      <c r="J176" s="231" t="str">
        <f t="shared" si="4"/>
        <v>GoldMetalor USA Refining Corporation</v>
      </c>
      <c r="K176" s="231" t="str">
        <f t="shared" si="5"/>
        <v>GoldMetalor USA Refining Corporation</v>
      </c>
    </row>
    <row r="177" spans="1:11">
      <c r="A177" s="209" t="s">
        <v>140</v>
      </c>
      <c r="B177" s="209" t="s">
        <v>999</v>
      </c>
      <c r="C177" s="209" t="s">
        <v>999</v>
      </c>
      <c r="D177" s="209" t="s">
        <v>1273</v>
      </c>
      <c r="E177" s="209" t="s">
        <v>998</v>
      </c>
      <c r="F177" s="209" t="s">
        <v>149</v>
      </c>
      <c r="G177" s="209"/>
      <c r="H177" s="209" t="s">
        <v>1451</v>
      </c>
      <c r="I177" s="209" t="s">
        <v>1452</v>
      </c>
      <c r="J177" s="231" t="str">
        <f t="shared" si="4"/>
        <v>GoldMetalurgica Met-Mex Penoles S.A. De C.V.</v>
      </c>
      <c r="K177" s="231" t="str">
        <f t="shared" si="5"/>
        <v>GoldMetalurgica Met-Mex Penoles S.A. De C.V.</v>
      </c>
    </row>
    <row r="178" spans="1:11">
      <c r="A178" s="209" t="s">
        <v>140</v>
      </c>
      <c r="B178" s="209" t="s">
        <v>1466</v>
      </c>
      <c r="C178" s="209" t="s">
        <v>999</v>
      </c>
      <c r="D178" s="209" t="s">
        <v>1273</v>
      </c>
      <c r="E178" s="209" t="s">
        <v>998</v>
      </c>
      <c r="F178" s="209" t="s">
        <v>149</v>
      </c>
      <c r="G178" s="209"/>
      <c r="H178" s="209" t="s">
        <v>1451</v>
      </c>
      <c r="I178" s="209" t="s">
        <v>1452</v>
      </c>
      <c r="J178" s="231" t="str">
        <f t="shared" si="4"/>
        <v>GoldMetalúrgica Met-Mex Peñoles S.A. De C.V.</v>
      </c>
      <c r="K178" s="231" t="str">
        <f t="shared" si="5"/>
        <v>GoldMetalúrgica Met-Mex Peñoles S.A. De C.V.</v>
      </c>
    </row>
    <row r="179" spans="1:11">
      <c r="A179" s="209" t="s">
        <v>140</v>
      </c>
      <c r="B179" s="209" t="s">
        <v>1467</v>
      </c>
      <c r="C179" s="209" t="s">
        <v>999</v>
      </c>
      <c r="D179" s="209" t="s">
        <v>1273</v>
      </c>
      <c r="E179" s="209" t="s">
        <v>998</v>
      </c>
      <c r="F179" s="209" t="s">
        <v>149</v>
      </c>
      <c r="G179" s="209"/>
      <c r="H179" s="209" t="s">
        <v>1451</v>
      </c>
      <c r="I179" s="209" t="s">
        <v>1452</v>
      </c>
      <c r="J179" s="231" t="str">
        <f t="shared" si="4"/>
        <v>GoldMet-Mex Pe?oles, S.A.</v>
      </c>
      <c r="K179" s="231" t="str">
        <f t="shared" si="5"/>
        <v>GoldMet-Mex Pe?oles, S.A.</v>
      </c>
    </row>
    <row r="180" spans="1:11">
      <c r="A180" s="209" t="s">
        <v>140</v>
      </c>
      <c r="B180" s="209" t="s">
        <v>1468</v>
      </c>
      <c r="C180" s="209" t="s">
        <v>999</v>
      </c>
      <c r="D180" s="209" t="s">
        <v>1273</v>
      </c>
      <c r="E180" s="209" t="s">
        <v>998</v>
      </c>
      <c r="F180" s="209" t="s">
        <v>149</v>
      </c>
      <c r="G180" s="209"/>
      <c r="H180" s="209" t="s">
        <v>1451</v>
      </c>
      <c r="I180" s="209" t="s">
        <v>1452</v>
      </c>
      <c r="J180" s="231" t="str">
        <f t="shared" si="4"/>
        <v>GoldMet-Mex Penoles, S.A.</v>
      </c>
      <c r="K180" s="231" t="str">
        <f t="shared" si="5"/>
        <v>GoldMet-Mex Penoles, S.A.</v>
      </c>
    </row>
    <row r="181" spans="1:11">
      <c r="A181" s="209" t="s">
        <v>140</v>
      </c>
      <c r="B181" s="209" t="s">
        <v>228</v>
      </c>
      <c r="C181" s="209" t="s">
        <v>228</v>
      </c>
      <c r="D181" s="209" t="s">
        <v>1204</v>
      </c>
      <c r="E181" s="209" t="s">
        <v>227</v>
      </c>
      <c r="F181" s="209" t="s">
        <v>149</v>
      </c>
      <c r="G181" s="209"/>
      <c r="H181" s="209" t="s">
        <v>1206</v>
      </c>
      <c r="I181" s="209" t="s">
        <v>1206</v>
      </c>
      <c r="J181" s="231" t="str">
        <f t="shared" si="4"/>
        <v>GoldMitsubishi Materials Corporation</v>
      </c>
      <c r="K181" s="231" t="str">
        <f t="shared" si="5"/>
        <v>GoldMitsubishi Materials Corporation</v>
      </c>
    </row>
    <row r="182" spans="1:11">
      <c r="A182" s="209" t="s">
        <v>140</v>
      </c>
      <c r="B182" s="209" t="s">
        <v>1469</v>
      </c>
      <c r="C182" s="209" t="s">
        <v>231</v>
      </c>
      <c r="D182" s="209" t="s">
        <v>1204</v>
      </c>
      <c r="E182" s="209" t="s">
        <v>1003</v>
      </c>
      <c r="F182" s="209" t="s">
        <v>149</v>
      </c>
      <c r="G182" s="209"/>
      <c r="H182" s="209" t="s">
        <v>1470</v>
      </c>
      <c r="I182" s="209" t="s">
        <v>1471</v>
      </c>
      <c r="J182" s="231" t="str">
        <f t="shared" si="4"/>
        <v>GoldMitsui Kinzoku Co., Ltd.</v>
      </c>
      <c r="K182" s="231" t="str">
        <f t="shared" si="5"/>
        <v>GoldMitsui Kinzoku Co., Ltd.</v>
      </c>
    </row>
    <row r="183" spans="1:11">
      <c r="A183" s="209" t="s">
        <v>140</v>
      </c>
      <c r="B183" s="209" t="s">
        <v>231</v>
      </c>
      <c r="C183" s="209" t="s">
        <v>231</v>
      </c>
      <c r="D183" s="209" t="s">
        <v>1204</v>
      </c>
      <c r="E183" s="209" t="s">
        <v>1003</v>
      </c>
      <c r="F183" s="209" t="s">
        <v>149</v>
      </c>
      <c r="G183" s="209"/>
      <c r="H183" s="209" t="s">
        <v>1470</v>
      </c>
      <c r="I183" s="209" t="s">
        <v>1471</v>
      </c>
      <c r="J183" s="231" t="str">
        <f t="shared" si="4"/>
        <v>GoldMitsui Mining and Smelting Co., Ltd.</v>
      </c>
      <c r="K183" s="231" t="str">
        <f t="shared" si="5"/>
        <v>GoldMitsui Mining and Smelting Co., Ltd.</v>
      </c>
    </row>
    <row r="184" spans="1:11">
      <c r="A184" s="209" t="s">
        <v>140</v>
      </c>
      <c r="B184" s="209" t="s">
        <v>1006</v>
      </c>
      <c r="C184" s="209" t="s">
        <v>1006</v>
      </c>
      <c r="D184" s="209" t="s">
        <v>1237</v>
      </c>
      <c r="E184" s="209" t="s">
        <v>1005</v>
      </c>
      <c r="F184" s="209" t="s">
        <v>149</v>
      </c>
      <c r="G184" s="209"/>
      <c r="H184" s="209" t="s">
        <v>1472</v>
      </c>
      <c r="I184" s="209" t="s">
        <v>1473</v>
      </c>
      <c r="J184" s="231" t="str">
        <f t="shared" si="4"/>
        <v>GoldMKS PAMP SA</v>
      </c>
      <c r="K184" s="231" t="str">
        <f t="shared" si="5"/>
        <v>GoldMKS PAMP SA</v>
      </c>
    </row>
    <row r="185" spans="1:11">
      <c r="A185" s="209" t="s">
        <v>140</v>
      </c>
      <c r="B185" s="209" t="s">
        <v>1048</v>
      </c>
      <c r="C185" s="209" t="s">
        <v>1048</v>
      </c>
      <c r="D185" s="209" t="s">
        <v>1254</v>
      </c>
      <c r="E185" s="209" t="s">
        <v>1047</v>
      </c>
      <c r="F185" s="209" t="s">
        <v>149</v>
      </c>
      <c r="G185" s="209"/>
      <c r="H185" s="209" t="s">
        <v>1474</v>
      </c>
      <c r="I185" s="209" t="s">
        <v>1475</v>
      </c>
      <c r="J185" s="231" t="str">
        <f t="shared" si="4"/>
        <v>GoldMMTC-PAMP India Pvt., Ltd.</v>
      </c>
      <c r="K185" s="231" t="str">
        <f t="shared" si="5"/>
        <v>GoldMMTC-PAMP India Pvt., Ltd.</v>
      </c>
    </row>
    <row r="186" spans="1:11">
      <c r="A186" s="209" t="s">
        <v>140</v>
      </c>
      <c r="B186" s="209" t="s">
        <v>491</v>
      </c>
      <c r="C186" s="209" t="s">
        <v>491</v>
      </c>
      <c r="D186" s="209" t="s">
        <v>1476</v>
      </c>
      <c r="E186" s="209" t="s">
        <v>490</v>
      </c>
      <c r="F186" s="209" t="s">
        <v>149</v>
      </c>
      <c r="G186" s="209"/>
      <c r="H186" s="209" t="s">
        <v>1477</v>
      </c>
      <c r="I186" s="209" t="s">
        <v>1478</v>
      </c>
      <c r="J186" s="231" t="str">
        <f t="shared" si="4"/>
        <v>GoldModeltech Sdn Bhd</v>
      </c>
      <c r="K186" s="231" t="str">
        <f t="shared" si="5"/>
        <v>GoldModeltech Sdn Bhd</v>
      </c>
    </row>
    <row r="187" spans="1:11">
      <c r="A187" s="209" t="s">
        <v>140</v>
      </c>
      <c r="B187" s="209" t="s">
        <v>382</v>
      </c>
      <c r="C187" s="209" t="s">
        <v>382</v>
      </c>
      <c r="D187" s="209" t="s">
        <v>1479</v>
      </c>
      <c r="E187" s="209" t="s">
        <v>381</v>
      </c>
      <c r="F187" s="209" t="s">
        <v>149</v>
      </c>
      <c r="G187" s="209"/>
      <c r="H187" s="209" t="s">
        <v>1480</v>
      </c>
      <c r="I187" s="209" t="s">
        <v>1481</v>
      </c>
      <c r="J187" s="231" t="str">
        <f t="shared" si="4"/>
        <v>GoldMorris and Watson</v>
      </c>
      <c r="K187" s="231" t="str">
        <f t="shared" si="5"/>
        <v>GoldMorris and Watson</v>
      </c>
    </row>
    <row r="188" spans="1:11">
      <c r="A188" s="209" t="s">
        <v>140</v>
      </c>
      <c r="B188" s="209" t="s">
        <v>234</v>
      </c>
      <c r="C188" s="209" t="s">
        <v>234</v>
      </c>
      <c r="D188" s="209" t="s">
        <v>1321</v>
      </c>
      <c r="E188" s="209" t="s">
        <v>233</v>
      </c>
      <c r="F188" s="209" t="s">
        <v>149</v>
      </c>
      <c r="G188" s="209"/>
      <c r="H188" s="209" t="s">
        <v>1327</v>
      </c>
      <c r="I188" s="209" t="s">
        <v>1328</v>
      </c>
      <c r="J188" s="231" t="str">
        <f t="shared" si="4"/>
        <v>GoldMoscow Special Alloys Processing Plant</v>
      </c>
      <c r="K188" s="231" t="str">
        <f t="shared" si="5"/>
        <v>GoldMoscow Special Alloys Processing Plant</v>
      </c>
    </row>
    <row r="189" spans="1:11">
      <c r="A189" s="209" t="s">
        <v>140</v>
      </c>
      <c r="B189" s="209" t="s">
        <v>399</v>
      </c>
      <c r="C189" s="209" t="s">
        <v>399</v>
      </c>
      <c r="D189" s="209" t="s">
        <v>1248</v>
      </c>
      <c r="E189" s="209" t="s">
        <v>398</v>
      </c>
      <c r="F189" s="209" t="s">
        <v>149</v>
      </c>
      <c r="G189" s="209"/>
      <c r="H189" s="209" t="s">
        <v>1482</v>
      </c>
      <c r="I189" s="209" t="s">
        <v>1250</v>
      </c>
      <c r="J189" s="231" t="str">
        <f t="shared" si="4"/>
        <v>GoldNadir Metal Rafineri San. Ve Tic. A.S.</v>
      </c>
      <c r="K189" s="231" t="str">
        <f t="shared" si="5"/>
        <v>GoldNadir Metal Rafineri San. Ve Tic. A.S.</v>
      </c>
    </row>
    <row r="190" spans="1:11">
      <c r="A190" s="209" t="s">
        <v>140</v>
      </c>
      <c r="B190" s="209" t="s">
        <v>1483</v>
      </c>
      <c r="C190" s="209" t="s">
        <v>399</v>
      </c>
      <c r="D190" s="209" t="s">
        <v>1248</v>
      </c>
      <c r="E190" s="209" t="s">
        <v>398</v>
      </c>
      <c r="F190" s="209" t="s">
        <v>149</v>
      </c>
      <c r="G190" s="209"/>
      <c r="H190" s="209" t="s">
        <v>1482</v>
      </c>
      <c r="I190" s="209" t="s">
        <v>1250</v>
      </c>
      <c r="J190" s="231" t="str">
        <f t="shared" si="4"/>
        <v>GoldNadir Metal Rafineri San. Ve Tic. A.Ş.</v>
      </c>
      <c r="K190" s="231" t="str">
        <f t="shared" si="5"/>
        <v>GoldNadir Metal Rafineri San. Ve Tic. A.Ş.</v>
      </c>
    </row>
    <row r="191" spans="1:11">
      <c r="A191" s="209" t="s">
        <v>140</v>
      </c>
      <c r="B191" s="209" t="s">
        <v>240</v>
      </c>
      <c r="C191" s="209" t="s">
        <v>240</v>
      </c>
      <c r="D191" s="209" t="s">
        <v>1220</v>
      </c>
      <c r="E191" s="209" t="s">
        <v>239</v>
      </c>
      <c r="F191" s="209" t="s">
        <v>149</v>
      </c>
      <c r="G191" s="209"/>
      <c r="H191" s="209" t="s">
        <v>1484</v>
      </c>
      <c r="I191" s="209" t="s">
        <v>1485</v>
      </c>
      <c r="J191" s="231" t="str">
        <f t="shared" si="4"/>
        <v>GoldNavoi Mining and Metallurgical Combinat</v>
      </c>
      <c r="K191" s="231" t="str">
        <f t="shared" si="5"/>
        <v>GoldNavoi Mining and Metallurgical Combinat</v>
      </c>
    </row>
    <row r="192" spans="1:11">
      <c r="A192" s="209" t="s">
        <v>140</v>
      </c>
      <c r="B192" s="209" t="s">
        <v>501</v>
      </c>
      <c r="C192" s="209" t="s">
        <v>501</v>
      </c>
      <c r="D192" s="209" t="s">
        <v>1307</v>
      </c>
      <c r="E192" s="209" t="s">
        <v>500</v>
      </c>
      <c r="F192" s="209" t="s">
        <v>149</v>
      </c>
      <c r="G192" s="209"/>
      <c r="H192" s="209" t="s">
        <v>1486</v>
      </c>
      <c r="I192" s="209" t="s">
        <v>1309</v>
      </c>
      <c r="J192" s="231" t="str">
        <f t="shared" si="4"/>
        <v>GoldNH Recytech Company</v>
      </c>
      <c r="K192" s="231" t="str">
        <f t="shared" si="5"/>
        <v>GoldNH Recytech Company</v>
      </c>
    </row>
    <row r="193" spans="1:11">
      <c r="A193" s="209" t="s">
        <v>140</v>
      </c>
      <c r="B193" s="209" t="s">
        <v>403</v>
      </c>
      <c r="C193" s="209" t="s">
        <v>403</v>
      </c>
      <c r="D193" s="209" t="s">
        <v>1204</v>
      </c>
      <c r="E193" s="209" t="s">
        <v>402</v>
      </c>
      <c r="F193" s="209" t="s">
        <v>149</v>
      </c>
      <c r="G193" s="209"/>
      <c r="H193" s="209" t="s">
        <v>1487</v>
      </c>
      <c r="I193" s="209" t="s">
        <v>1488</v>
      </c>
      <c r="J193" s="231" t="str">
        <f t="shared" si="4"/>
        <v>GoldNihon Material Co., Ltd.</v>
      </c>
      <c r="K193" s="231" t="str">
        <f t="shared" si="5"/>
        <v>GoldNihon Material Co., Ltd.</v>
      </c>
    </row>
    <row r="194" spans="1:11">
      <c r="A194" s="209" t="s">
        <v>140</v>
      </c>
      <c r="B194" s="209" t="s">
        <v>1489</v>
      </c>
      <c r="C194" s="209" t="s">
        <v>403</v>
      </c>
      <c r="D194" s="209" t="s">
        <v>1204</v>
      </c>
      <c r="E194" s="209" t="s">
        <v>402</v>
      </c>
      <c r="F194" s="209" t="s">
        <v>149</v>
      </c>
      <c r="G194" s="209"/>
      <c r="H194" s="209" t="s">
        <v>1487</v>
      </c>
      <c r="I194" s="209" t="s">
        <v>1488</v>
      </c>
      <c r="J194" s="231" t="str">
        <f t="shared" si="4"/>
        <v>GoldNohon Material Corporation</v>
      </c>
      <c r="K194" s="231" t="str">
        <f t="shared" si="5"/>
        <v>GoldNohon Material Corporation</v>
      </c>
    </row>
    <row r="195" spans="1:11">
      <c r="A195" s="209" t="s">
        <v>140</v>
      </c>
      <c r="B195" s="209" t="s">
        <v>1490</v>
      </c>
      <c r="C195" s="209" t="s">
        <v>934</v>
      </c>
      <c r="D195" s="209" t="s">
        <v>1197</v>
      </c>
      <c r="E195" s="209" t="s">
        <v>933</v>
      </c>
      <c r="F195" s="209" t="s">
        <v>149</v>
      </c>
      <c r="G195" s="209"/>
      <c r="H195" s="209" t="s">
        <v>1257</v>
      </c>
      <c r="I195" s="209" t="s">
        <v>1257</v>
      </c>
      <c r="J195" s="231" t="str">
        <f t="shared" si="4"/>
        <v>GoldNorddeutsche Affinererie AG</v>
      </c>
      <c r="K195" s="231" t="str">
        <f t="shared" si="5"/>
        <v>GoldNorddeutsche Affinererie AG</v>
      </c>
    </row>
    <row r="196" spans="1:11">
      <c r="A196" s="209" t="s">
        <v>140</v>
      </c>
      <c r="B196" s="209" t="s">
        <v>851</v>
      </c>
      <c r="C196" s="209" t="s">
        <v>851</v>
      </c>
      <c r="D196" s="209" t="s">
        <v>1491</v>
      </c>
      <c r="E196" s="209" t="s">
        <v>850</v>
      </c>
      <c r="F196" s="209" t="s">
        <v>149</v>
      </c>
      <c r="G196" s="209"/>
      <c r="H196" s="209" t="s">
        <v>1492</v>
      </c>
      <c r="I196" s="209" t="s">
        <v>1493</v>
      </c>
      <c r="J196" s="231" t="str">
        <f t="shared" si="4"/>
        <v>GoldOgussa Osterreichische Gold- und Silber-Scheideanstalt GmbH</v>
      </c>
      <c r="K196" s="231" t="str">
        <f t="shared" si="5"/>
        <v>GoldOgussa Osterreichische Gold- und Silber-Scheideanstalt GmbH</v>
      </c>
    </row>
    <row r="197" spans="1:11">
      <c r="A197" s="209" t="s">
        <v>140</v>
      </c>
      <c r="B197" s="209" t="s">
        <v>1494</v>
      </c>
      <c r="C197" s="209" t="s">
        <v>851</v>
      </c>
      <c r="D197" s="209" t="s">
        <v>1491</v>
      </c>
      <c r="E197" s="209" t="s">
        <v>850</v>
      </c>
      <c r="F197" s="209" t="s">
        <v>149</v>
      </c>
      <c r="G197" s="209"/>
      <c r="H197" s="209" t="s">
        <v>1492</v>
      </c>
      <c r="I197" s="209" t="s">
        <v>1493</v>
      </c>
      <c r="J197" s="231" t="str">
        <f t="shared" si="4"/>
        <v>GoldÖgussa Österreichische Gold- und Silber-Scheideanstalt GmbH</v>
      </c>
      <c r="K197" s="231" t="str">
        <f t="shared" si="5"/>
        <v>GoldÖgussa Österreichische Gold- und Silber-Scheideanstalt GmbH</v>
      </c>
    </row>
    <row r="198" spans="1:11">
      <c r="A198" s="209" t="s">
        <v>140</v>
      </c>
      <c r="B198" s="209" t="s">
        <v>747</v>
      </c>
      <c r="C198" s="209" t="s">
        <v>747</v>
      </c>
      <c r="D198" s="209" t="s">
        <v>1204</v>
      </c>
      <c r="E198" s="209" t="s">
        <v>746</v>
      </c>
      <c r="F198" s="209" t="s">
        <v>149</v>
      </c>
      <c r="G198" s="209"/>
      <c r="H198" s="209" t="s">
        <v>1495</v>
      </c>
      <c r="I198" s="209" t="s">
        <v>1496</v>
      </c>
      <c r="J198" s="231" t="str">
        <f t="shared" si="4"/>
        <v>GoldOhura Precious Metal Industry Co., Ltd.</v>
      </c>
      <c r="K198" s="231" t="str">
        <f t="shared" si="5"/>
        <v>GoldOhura Precious Metal Industry Co., Ltd.</v>
      </c>
    </row>
    <row r="199" spans="1:11">
      <c r="A199" s="209" t="s">
        <v>140</v>
      </c>
      <c r="B199" s="209" t="s">
        <v>417</v>
      </c>
      <c r="C199" s="209" t="s">
        <v>417</v>
      </c>
      <c r="D199" s="209" t="s">
        <v>1321</v>
      </c>
      <c r="E199" s="209" t="s">
        <v>416</v>
      </c>
      <c r="F199" s="209" t="s">
        <v>149</v>
      </c>
      <c r="G199" s="209"/>
      <c r="H199" s="209" t="s">
        <v>1497</v>
      </c>
      <c r="I199" s="209" t="s">
        <v>1498</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140</v>
      </c>
      <c r="B200" s="209" t="s">
        <v>1499</v>
      </c>
      <c r="C200" s="209" t="s">
        <v>417</v>
      </c>
      <c r="D200" s="209" t="s">
        <v>1321</v>
      </c>
      <c r="E200" s="209" t="s">
        <v>416</v>
      </c>
      <c r="F200" s="209" t="s">
        <v>149</v>
      </c>
      <c r="G200" s="209"/>
      <c r="H200" s="209" t="s">
        <v>1497</v>
      </c>
      <c r="I200" s="209" t="s">
        <v>1498</v>
      </c>
      <c r="J200" s="231" t="str">
        <f t="shared" si="6"/>
        <v>GoldOJSC Krastsvetmet</v>
      </c>
      <c r="K200" s="231" t="str">
        <f t="shared" si="7"/>
        <v>GoldOJSC Krastsvetmet</v>
      </c>
    </row>
    <row r="201" spans="1:11">
      <c r="A201" s="209" t="s">
        <v>140</v>
      </c>
      <c r="B201" s="209" t="s">
        <v>1500</v>
      </c>
      <c r="C201" s="209" t="s">
        <v>176</v>
      </c>
      <c r="D201" s="209" t="s">
        <v>1321</v>
      </c>
      <c r="E201" s="209" t="s">
        <v>175</v>
      </c>
      <c r="F201" s="209" t="s">
        <v>149</v>
      </c>
      <c r="G201" s="209"/>
      <c r="H201" s="209" t="s">
        <v>1333</v>
      </c>
      <c r="I201" s="209" t="s">
        <v>1334</v>
      </c>
      <c r="J201" s="231" t="str">
        <f t="shared" si="6"/>
        <v>GoldOJSC Novosibirsk Refinery</v>
      </c>
      <c r="K201" s="231" t="str">
        <f t="shared" si="7"/>
        <v>GoldOJSC Novosibirsk Refinery</v>
      </c>
    </row>
    <row r="202" spans="1:11">
      <c r="A202" s="209" t="s">
        <v>140</v>
      </c>
      <c r="B202" s="209" t="s">
        <v>1501</v>
      </c>
      <c r="C202" s="209" t="s">
        <v>1006</v>
      </c>
      <c r="D202" s="209" t="s">
        <v>1237</v>
      </c>
      <c r="E202" s="209" t="s">
        <v>1005</v>
      </c>
      <c r="F202" s="209" t="s">
        <v>149</v>
      </c>
      <c r="G202" s="209"/>
      <c r="H202" s="209" t="s">
        <v>1472</v>
      </c>
      <c r="I202" s="209" t="s">
        <v>1473</v>
      </c>
      <c r="J202" s="231" t="str">
        <f t="shared" si="6"/>
        <v>GoldPAMP S.A.</v>
      </c>
      <c r="K202" s="231" t="str">
        <f t="shared" si="7"/>
        <v>GoldPAMP S.A.</v>
      </c>
    </row>
    <row r="203" spans="1:11">
      <c r="A203" s="209" t="s">
        <v>140</v>
      </c>
      <c r="B203" s="209" t="s">
        <v>1502</v>
      </c>
      <c r="C203" s="209" t="s">
        <v>973</v>
      </c>
      <c r="D203" s="209" t="s">
        <v>1204</v>
      </c>
      <c r="E203" s="209" t="s">
        <v>972</v>
      </c>
      <c r="F203" s="209" t="s">
        <v>149</v>
      </c>
      <c r="G203" s="209"/>
      <c r="H203" s="209" t="s">
        <v>1397</v>
      </c>
      <c r="I203" s="209" t="s">
        <v>1398</v>
      </c>
      <c r="J203" s="231" t="str">
        <f t="shared" si="6"/>
        <v>GoldPan Pacific Copper Co Ltd.</v>
      </c>
      <c r="K203" s="231" t="str">
        <f t="shared" si="7"/>
        <v>GoldPan Pacific Copper Co Ltd.</v>
      </c>
    </row>
    <row r="204" spans="1:11">
      <c r="A204" s="209" t="s">
        <v>140</v>
      </c>
      <c r="B204" s="209" t="s">
        <v>1116</v>
      </c>
      <c r="C204" s="209" t="s">
        <v>1116</v>
      </c>
      <c r="D204" s="209" t="s">
        <v>1189</v>
      </c>
      <c r="E204" s="209" t="s">
        <v>1115</v>
      </c>
      <c r="F204" s="209" t="s">
        <v>149</v>
      </c>
      <c r="G204" s="209"/>
      <c r="H204" s="209" t="s">
        <v>1192</v>
      </c>
      <c r="I204" s="209" t="s">
        <v>1193</v>
      </c>
      <c r="J204" s="231" t="str">
        <f t="shared" si="6"/>
        <v>GoldPease &amp; Curren</v>
      </c>
      <c r="K204" s="231" t="str">
        <f t="shared" si="7"/>
        <v>GoldPease &amp; Curren</v>
      </c>
    </row>
    <row r="205" spans="1:11">
      <c r="A205" s="209" t="s">
        <v>140</v>
      </c>
      <c r="B205" s="209" t="s">
        <v>750</v>
      </c>
      <c r="C205" s="209" t="s">
        <v>750</v>
      </c>
      <c r="D205" s="209" t="s">
        <v>1232</v>
      </c>
      <c r="E205" s="209" t="s">
        <v>749</v>
      </c>
      <c r="F205" s="209" t="s">
        <v>149</v>
      </c>
      <c r="G205" s="209"/>
      <c r="H205" s="209" t="s">
        <v>1503</v>
      </c>
      <c r="I205" s="209" t="s">
        <v>1297</v>
      </c>
      <c r="J205" s="231" t="str">
        <f t="shared" si="6"/>
        <v>GoldPenglai Penggang Gold Industry Co., Ltd.</v>
      </c>
      <c r="K205" s="231" t="str">
        <f t="shared" si="7"/>
        <v>GoldPenglai Penggang Gold Industry Co., Ltd.</v>
      </c>
    </row>
    <row r="206" spans="1:11">
      <c r="A206" s="209" t="s">
        <v>140</v>
      </c>
      <c r="B206" s="209" t="s">
        <v>1504</v>
      </c>
      <c r="C206" s="209" t="s">
        <v>336</v>
      </c>
      <c r="D206" s="209" t="s">
        <v>1186</v>
      </c>
      <c r="E206" s="209" t="s">
        <v>335</v>
      </c>
      <c r="F206" s="209" t="s">
        <v>149</v>
      </c>
      <c r="G206" s="209"/>
      <c r="H206" s="209" t="s">
        <v>1201</v>
      </c>
      <c r="I206" s="209" t="s">
        <v>1202</v>
      </c>
      <c r="J206" s="231" t="str">
        <f t="shared" si="6"/>
        <v>GoldPerth Mint</v>
      </c>
      <c r="K206" s="231" t="str">
        <f t="shared" si="7"/>
        <v>GoldPerth Mint</v>
      </c>
    </row>
    <row r="207" spans="1:11">
      <c r="A207" s="209" t="s">
        <v>140</v>
      </c>
      <c r="B207" s="209" t="s">
        <v>1505</v>
      </c>
      <c r="C207" s="209" t="s">
        <v>336</v>
      </c>
      <c r="D207" s="209" t="s">
        <v>1186</v>
      </c>
      <c r="E207" s="209" t="s">
        <v>335</v>
      </c>
      <c r="F207" s="209" t="s">
        <v>149</v>
      </c>
      <c r="G207" s="209"/>
      <c r="H207" s="209" t="s">
        <v>1201</v>
      </c>
      <c r="I207" s="209" t="s">
        <v>1202</v>
      </c>
      <c r="J207" s="231" t="str">
        <f t="shared" si="6"/>
        <v>GoldPerth Mint (ANZ)</v>
      </c>
      <c r="K207" s="231" t="str">
        <f t="shared" si="7"/>
        <v>GoldPerth Mint (ANZ)</v>
      </c>
    </row>
    <row r="208" spans="1:11">
      <c r="A208" s="209" t="s">
        <v>140</v>
      </c>
      <c r="B208" s="209" t="s">
        <v>495</v>
      </c>
      <c r="C208" s="209" t="s">
        <v>495</v>
      </c>
      <c r="D208" s="209" t="s">
        <v>1506</v>
      </c>
      <c r="E208" s="209" t="s">
        <v>494</v>
      </c>
      <c r="F208" s="209" t="s">
        <v>149</v>
      </c>
      <c r="G208" s="209"/>
      <c r="H208" s="209" t="s">
        <v>1507</v>
      </c>
      <c r="I208" s="209" t="s">
        <v>1508</v>
      </c>
      <c r="J208" s="231" t="str">
        <f t="shared" si="6"/>
        <v>GoldPlanta Recuperadora de Metales SpA</v>
      </c>
      <c r="K208" s="231" t="str">
        <f t="shared" si="7"/>
        <v>GoldPlanta Recuperadora de Metales SpA</v>
      </c>
    </row>
    <row r="209" spans="1:11">
      <c r="A209" s="209" t="s">
        <v>140</v>
      </c>
      <c r="B209" s="209" t="s">
        <v>262</v>
      </c>
      <c r="C209" s="209" t="s">
        <v>262</v>
      </c>
      <c r="D209" s="209" t="s">
        <v>1321</v>
      </c>
      <c r="E209" s="209" t="s">
        <v>261</v>
      </c>
      <c r="F209" s="209" t="s">
        <v>149</v>
      </c>
      <c r="G209" s="209"/>
      <c r="H209" s="209" t="s">
        <v>1509</v>
      </c>
      <c r="I209" s="209" t="s">
        <v>1510</v>
      </c>
      <c r="J209" s="231" t="str">
        <f t="shared" si="6"/>
        <v>GoldPrioksky Plant of Non-Ferrous Metals</v>
      </c>
      <c r="K209" s="231" t="str">
        <f t="shared" si="7"/>
        <v>GoldPrioksky Plant of Non-Ferrous Metals</v>
      </c>
    </row>
    <row r="210" spans="1:11">
      <c r="A210" s="209" t="s">
        <v>140</v>
      </c>
      <c r="B210" s="209" t="s">
        <v>1511</v>
      </c>
      <c r="C210" s="209" t="s">
        <v>1006</v>
      </c>
      <c r="D210" s="209" t="s">
        <v>1237</v>
      </c>
      <c r="E210" s="209" t="s">
        <v>1005</v>
      </c>
      <c r="F210" s="209" t="s">
        <v>149</v>
      </c>
      <c r="G210" s="209"/>
      <c r="H210" s="209" t="s">
        <v>1472</v>
      </c>
      <c r="I210" s="209" t="s">
        <v>1473</v>
      </c>
      <c r="J210" s="231" t="str">
        <f t="shared" si="6"/>
        <v>GoldProduits Artistiques de Métaux</v>
      </c>
      <c r="K210" s="231" t="str">
        <f t="shared" si="7"/>
        <v>GoldProduits Artistiques de Métaux</v>
      </c>
    </row>
    <row r="211" spans="1:11">
      <c r="A211" s="209" t="s">
        <v>140</v>
      </c>
      <c r="B211" s="209" t="s">
        <v>1009</v>
      </c>
      <c r="C211" s="209" t="s">
        <v>1009</v>
      </c>
      <c r="D211" s="209" t="s">
        <v>1512</v>
      </c>
      <c r="E211" s="209" t="s">
        <v>1008</v>
      </c>
      <c r="F211" s="209" t="s">
        <v>149</v>
      </c>
      <c r="G211" s="209"/>
      <c r="H211" s="209" t="s">
        <v>1513</v>
      </c>
      <c r="I211" s="209" t="s">
        <v>1514</v>
      </c>
      <c r="J211" s="231" t="str">
        <f t="shared" si="6"/>
        <v>GoldPT Aneka Tambang (Persero) Tbk</v>
      </c>
      <c r="K211" s="231" t="str">
        <f t="shared" si="7"/>
        <v>GoldPT Aneka Tambang (Persero) Tbk</v>
      </c>
    </row>
    <row r="212" spans="1:11">
      <c r="A212" s="209" t="s">
        <v>140</v>
      </c>
      <c r="B212" s="209" t="s">
        <v>439</v>
      </c>
      <c r="C212" s="209" t="s">
        <v>439</v>
      </c>
      <c r="D212" s="209" t="s">
        <v>1237</v>
      </c>
      <c r="E212" s="209" t="s">
        <v>438</v>
      </c>
      <c r="F212" s="209" t="s">
        <v>149</v>
      </c>
      <c r="G212" s="209"/>
      <c r="H212" s="209" t="s">
        <v>1515</v>
      </c>
      <c r="I212" s="209" t="s">
        <v>1459</v>
      </c>
      <c r="J212" s="231" t="str">
        <f t="shared" si="6"/>
        <v>GoldPX Precinox S.A.</v>
      </c>
      <c r="K212" s="231" t="str">
        <f t="shared" si="7"/>
        <v>GoldPX Precinox S.A.</v>
      </c>
    </row>
    <row r="213" spans="1:11">
      <c r="A213" s="209" t="s">
        <v>140</v>
      </c>
      <c r="B213" s="209" t="s">
        <v>1516</v>
      </c>
      <c r="C213" s="209" t="s">
        <v>439</v>
      </c>
      <c r="D213" s="209" t="s">
        <v>1237</v>
      </c>
      <c r="E213" s="209" t="s">
        <v>438</v>
      </c>
      <c r="F213" s="209" t="s">
        <v>149</v>
      </c>
      <c r="G213" s="209"/>
      <c r="H213" s="209" t="s">
        <v>1515</v>
      </c>
      <c r="I213" s="209" t="s">
        <v>1459</v>
      </c>
      <c r="J213" s="231" t="str">
        <f t="shared" si="6"/>
        <v>GoldPX Précinox S.A.</v>
      </c>
      <c r="K213" s="231" t="str">
        <f t="shared" si="7"/>
        <v>GoldPX Précinox S.A.</v>
      </c>
    </row>
    <row r="214" spans="1:11">
      <c r="A214" s="209" t="s">
        <v>140</v>
      </c>
      <c r="B214" s="209" t="s">
        <v>875</v>
      </c>
      <c r="C214" s="209" t="s">
        <v>875</v>
      </c>
      <c r="D214" s="209" t="s">
        <v>1189</v>
      </c>
      <c r="E214" s="209" t="s">
        <v>874</v>
      </c>
      <c r="F214" s="209" t="s">
        <v>149</v>
      </c>
      <c r="G214" s="209"/>
      <c r="H214" s="209" t="s">
        <v>1517</v>
      </c>
      <c r="I214" s="209" t="s">
        <v>1218</v>
      </c>
      <c r="J214" s="231" t="str">
        <f t="shared" si="6"/>
        <v>GoldQG Refining, LLC</v>
      </c>
      <c r="K214" s="231" t="str">
        <f t="shared" si="7"/>
        <v>GoldQG Refining, LLC</v>
      </c>
    </row>
    <row r="215" spans="1:11">
      <c r="A215" s="209" t="s">
        <v>140</v>
      </c>
      <c r="B215" s="209" t="s">
        <v>295</v>
      </c>
      <c r="C215" s="209" t="s">
        <v>295</v>
      </c>
      <c r="D215" s="209" t="s">
        <v>1251</v>
      </c>
      <c r="E215" s="209" t="s">
        <v>294</v>
      </c>
      <c r="F215" s="209" t="s">
        <v>149</v>
      </c>
      <c r="G215" s="209"/>
      <c r="H215" s="209" t="s">
        <v>1518</v>
      </c>
      <c r="I215" s="209" t="s">
        <v>1253</v>
      </c>
      <c r="J215" s="231" t="str">
        <f t="shared" si="6"/>
        <v>GoldRand Refinery (Pty) Ltd.</v>
      </c>
      <c r="K215" s="231" t="str">
        <f t="shared" si="7"/>
        <v>GoldRand Refinery (Pty) Ltd.</v>
      </c>
    </row>
    <row r="216" spans="1:11">
      <c r="A216" s="209" t="s">
        <v>140</v>
      </c>
      <c r="B216" s="209" t="s">
        <v>1519</v>
      </c>
      <c r="C216" s="209" t="s">
        <v>993</v>
      </c>
      <c r="D216" s="209" t="s">
        <v>1307</v>
      </c>
      <c r="E216" s="209" t="s">
        <v>992</v>
      </c>
      <c r="F216" s="209" t="s">
        <v>149</v>
      </c>
      <c r="G216" s="209"/>
      <c r="H216" s="209" t="s">
        <v>1435</v>
      </c>
      <c r="I216" s="209" t="s">
        <v>1436</v>
      </c>
      <c r="J216" s="231" t="str">
        <f t="shared" si="6"/>
        <v>GoldRefinery LS-Nikko Copper Inc.</v>
      </c>
      <c r="K216" s="231" t="str">
        <f t="shared" si="7"/>
        <v>GoldRefinery LS-Nikko Copper Inc.</v>
      </c>
    </row>
    <row r="217" spans="1:11">
      <c r="A217" s="209" t="s">
        <v>140</v>
      </c>
      <c r="B217" s="209" t="s">
        <v>311</v>
      </c>
      <c r="C217" s="209" t="s">
        <v>311</v>
      </c>
      <c r="D217" s="209" t="s">
        <v>1232</v>
      </c>
      <c r="E217" s="209" t="s">
        <v>310</v>
      </c>
      <c r="F217" s="209" t="s">
        <v>149</v>
      </c>
      <c r="G217" s="209"/>
      <c r="H217" s="209" t="s">
        <v>1520</v>
      </c>
      <c r="I217" s="209" t="s">
        <v>1521</v>
      </c>
      <c r="J217" s="231" t="str">
        <f t="shared" si="6"/>
        <v>GoldRefinery of Seemine Gold Co., Ltd.</v>
      </c>
      <c r="K217" s="231" t="str">
        <f t="shared" si="7"/>
        <v>GoldRefinery of Seemine Gold Co., Ltd.</v>
      </c>
    </row>
    <row r="218" spans="1:11">
      <c r="A218" s="209" t="s">
        <v>140</v>
      </c>
      <c r="B218" s="209" t="s">
        <v>1522</v>
      </c>
      <c r="C218" s="209" t="s">
        <v>594</v>
      </c>
      <c r="D218" s="209" t="s">
        <v>1523</v>
      </c>
      <c r="E218" s="209" t="s">
        <v>593</v>
      </c>
      <c r="F218" s="209" t="s">
        <v>149</v>
      </c>
      <c r="G218" s="209"/>
      <c r="H218" s="209" t="s">
        <v>1524</v>
      </c>
      <c r="I218" s="209" t="s">
        <v>1525</v>
      </c>
      <c r="J218" s="231" t="str">
        <f t="shared" si="6"/>
        <v>GoldRemondis Argentia B.V.</v>
      </c>
      <c r="K218" s="231" t="str">
        <f t="shared" si="7"/>
        <v>GoldRemondis Argentia B.V.</v>
      </c>
    </row>
    <row r="219" spans="1:11">
      <c r="A219" s="209" t="s">
        <v>140</v>
      </c>
      <c r="B219" s="209" t="s">
        <v>594</v>
      </c>
      <c r="C219" s="209" t="s">
        <v>594</v>
      </c>
      <c r="D219" s="209" t="s">
        <v>1523</v>
      </c>
      <c r="E219" s="209" t="s">
        <v>593</v>
      </c>
      <c r="F219" s="209" t="s">
        <v>149</v>
      </c>
      <c r="G219" s="209"/>
      <c r="H219" s="209" t="s">
        <v>1524</v>
      </c>
      <c r="I219" s="209" t="s">
        <v>1525</v>
      </c>
      <c r="J219" s="231" t="str">
        <f t="shared" si="6"/>
        <v>GoldREMONDIS PMR B.V.</v>
      </c>
      <c r="K219" s="231" t="str">
        <f t="shared" si="7"/>
        <v>GoldREMONDIS PMR B.V.</v>
      </c>
    </row>
    <row r="220" spans="1:11">
      <c r="A220" s="209" t="s">
        <v>140</v>
      </c>
      <c r="B220" s="209" t="s">
        <v>458</v>
      </c>
      <c r="C220" s="209" t="s">
        <v>458</v>
      </c>
      <c r="D220" s="209" t="s">
        <v>1240</v>
      </c>
      <c r="E220" s="209" t="s">
        <v>457</v>
      </c>
      <c r="F220" s="209" t="s">
        <v>149</v>
      </c>
      <c r="G220" s="209"/>
      <c r="H220" s="209" t="s">
        <v>1526</v>
      </c>
      <c r="I220" s="209" t="s">
        <v>1242</v>
      </c>
      <c r="J220" s="231" t="str">
        <f t="shared" si="6"/>
        <v>GoldRoyal Canadian Mint</v>
      </c>
      <c r="K220" s="231" t="str">
        <f t="shared" si="7"/>
        <v>GoldRoyal Canadian Mint</v>
      </c>
    </row>
    <row r="221" spans="1:11">
      <c r="A221" s="209" t="s">
        <v>140</v>
      </c>
      <c r="B221" s="209" t="s">
        <v>470</v>
      </c>
      <c r="C221" s="209" t="s">
        <v>470</v>
      </c>
      <c r="D221" s="209" t="s">
        <v>1527</v>
      </c>
      <c r="E221" s="209" t="s">
        <v>469</v>
      </c>
      <c r="F221" s="209" t="s">
        <v>149</v>
      </c>
      <c r="G221" s="209"/>
      <c r="H221" s="209" t="s">
        <v>1528</v>
      </c>
      <c r="I221" s="209" t="s">
        <v>1529</v>
      </c>
      <c r="J221" s="231" t="str">
        <f t="shared" si="6"/>
        <v>GoldSAAMP</v>
      </c>
      <c r="K221" s="231" t="str">
        <f t="shared" si="7"/>
        <v>GoldSAAMP</v>
      </c>
    </row>
    <row r="222" spans="1:11">
      <c r="A222" s="209" t="s">
        <v>140</v>
      </c>
      <c r="B222" s="209" t="s">
        <v>762</v>
      </c>
      <c r="C222" s="209" t="s">
        <v>762</v>
      </c>
      <c r="D222" s="209" t="s">
        <v>1189</v>
      </c>
      <c r="E222" s="209" t="s">
        <v>761</v>
      </c>
      <c r="F222" s="209" t="s">
        <v>149</v>
      </c>
      <c r="G222" s="209"/>
      <c r="H222" s="209" t="s">
        <v>1530</v>
      </c>
      <c r="I222" s="209" t="s">
        <v>1531</v>
      </c>
      <c r="J222" s="231" t="str">
        <f t="shared" si="6"/>
        <v>GoldSabin Metal Corp.</v>
      </c>
      <c r="K222" s="231" t="str">
        <f t="shared" si="7"/>
        <v>GoldSabin Metal Corp.</v>
      </c>
    </row>
    <row r="223" spans="1:11">
      <c r="A223" s="209" t="s">
        <v>140</v>
      </c>
      <c r="B223" s="209" t="s">
        <v>868</v>
      </c>
      <c r="C223" s="209" t="s">
        <v>868</v>
      </c>
      <c r="D223" s="209" t="s">
        <v>1183</v>
      </c>
      <c r="E223" s="209" t="s">
        <v>867</v>
      </c>
      <c r="F223" s="209" t="s">
        <v>149</v>
      </c>
      <c r="G223" s="209"/>
      <c r="H223" s="209" t="s">
        <v>1290</v>
      </c>
      <c r="I223" s="209" t="s">
        <v>1291</v>
      </c>
      <c r="J223" s="231" t="str">
        <f t="shared" si="6"/>
        <v>GoldSafimet S.p.A</v>
      </c>
      <c r="K223" s="231" t="str">
        <f t="shared" si="7"/>
        <v>GoldSafimet S.p.A</v>
      </c>
    </row>
    <row r="224" spans="1:11">
      <c r="A224" s="209" t="s">
        <v>140</v>
      </c>
      <c r="B224" s="209" t="s">
        <v>386</v>
      </c>
      <c r="C224" s="209" t="s">
        <v>386</v>
      </c>
      <c r="D224" s="209" t="s">
        <v>1532</v>
      </c>
      <c r="E224" s="209" t="s">
        <v>385</v>
      </c>
      <c r="F224" s="209" t="s">
        <v>149</v>
      </c>
      <c r="G224" s="209"/>
      <c r="H224" s="209" t="s">
        <v>1533</v>
      </c>
      <c r="I224" s="209" t="s">
        <v>1534</v>
      </c>
      <c r="J224" s="231" t="str">
        <f t="shared" si="6"/>
        <v>GoldSAFINA A.S.</v>
      </c>
      <c r="K224" s="231" t="str">
        <f t="shared" si="7"/>
        <v>GoldSAFINA A.S.</v>
      </c>
    </row>
    <row r="225" spans="1:11">
      <c r="A225" s="209" t="s">
        <v>140</v>
      </c>
      <c r="B225" s="209" t="s">
        <v>1535</v>
      </c>
      <c r="C225" s="209" t="s">
        <v>973</v>
      </c>
      <c r="D225" s="209" t="s">
        <v>1204</v>
      </c>
      <c r="E225" s="209" t="s">
        <v>972</v>
      </c>
      <c r="F225" s="209" t="s">
        <v>149</v>
      </c>
      <c r="G225" s="209"/>
      <c r="H225" s="209" t="s">
        <v>1397</v>
      </c>
      <c r="I225" s="209" t="s">
        <v>1398</v>
      </c>
      <c r="J225" s="231" t="str">
        <f t="shared" si="6"/>
        <v>GoldSaganoseki Smelter &amp; Refinery</v>
      </c>
      <c r="K225" s="231" t="str">
        <f t="shared" si="7"/>
        <v>GoldSaganoseki Smelter &amp; Refinery</v>
      </c>
    </row>
    <row r="226" spans="1:11">
      <c r="A226" s="209" t="s">
        <v>140</v>
      </c>
      <c r="B226" s="209" t="s">
        <v>859</v>
      </c>
      <c r="C226" s="209" t="s">
        <v>859</v>
      </c>
      <c r="D226" s="209" t="s">
        <v>1254</v>
      </c>
      <c r="E226" s="209" t="s">
        <v>858</v>
      </c>
      <c r="F226" s="209" t="s">
        <v>149</v>
      </c>
      <c r="G226" s="209"/>
      <c r="H226" s="209" t="s">
        <v>1536</v>
      </c>
      <c r="I226" s="209" t="s">
        <v>1537</v>
      </c>
      <c r="J226" s="231" t="str">
        <f t="shared" si="6"/>
        <v>GoldSai Refinery</v>
      </c>
      <c r="K226" s="231" t="str">
        <f t="shared" si="7"/>
        <v>GoldSai Refinery</v>
      </c>
    </row>
    <row r="227" spans="1:11">
      <c r="A227" s="209" t="s">
        <v>140</v>
      </c>
      <c r="B227" s="209" t="s">
        <v>906</v>
      </c>
      <c r="C227" s="209" t="s">
        <v>906</v>
      </c>
      <c r="D227" s="209" t="s">
        <v>1211</v>
      </c>
      <c r="E227" s="209" t="s">
        <v>905</v>
      </c>
      <c r="F227" s="209" t="s">
        <v>149</v>
      </c>
      <c r="G227" s="209"/>
      <c r="H227" s="209" t="s">
        <v>1212</v>
      </c>
      <c r="I227" s="209" t="s">
        <v>1213</v>
      </c>
      <c r="J227" s="231" t="str">
        <f t="shared" si="6"/>
        <v>GoldSam Precious Metals</v>
      </c>
      <c r="K227" s="231" t="str">
        <f t="shared" si="7"/>
        <v>GoldSam Precious Metals</v>
      </c>
    </row>
    <row r="228" spans="1:11">
      <c r="A228" s="209" t="s">
        <v>140</v>
      </c>
      <c r="B228" s="209" t="s">
        <v>1538</v>
      </c>
      <c r="C228" s="209" t="s">
        <v>765</v>
      </c>
      <c r="D228" s="209" t="s">
        <v>1307</v>
      </c>
      <c r="E228" s="209" t="s">
        <v>764</v>
      </c>
      <c r="F228" s="209" t="s">
        <v>149</v>
      </c>
      <c r="G228" s="209"/>
      <c r="H228" s="209" t="s">
        <v>1539</v>
      </c>
      <c r="I228" s="209" t="s">
        <v>1363</v>
      </c>
      <c r="J228" s="231" t="str">
        <f t="shared" si="6"/>
        <v>GoldSamdok Metal</v>
      </c>
      <c r="K228" s="231" t="str">
        <f t="shared" si="7"/>
        <v>GoldSamdok Metal</v>
      </c>
    </row>
    <row r="229" spans="1:11">
      <c r="A229" s="209" t="s">
        <v>140</v>
      </c>
      <c r="B229" s="209" t="s">
        <v>765</v>
      </c>
      <c r="C229" s="209" t="s">
        <v>765</v>
      </c>
      <c r="D229" s="209" t="s">
        <v>1307</v>
      </c>
      <c r="E229" s="209" t="s">
        <v>764</v>
      </c>
      <c r="F229" s="209" t="s">
        <v>149</v>
      </c>
      <c r="G229" s="209"/>
      <c r="H229" s="209" t="s">
        <v>1539</v>
      </c>
      <c r="I229" s="209" t="s">
        <v>1363</v>
      </c>
      <c r="J229" s="231" t="str">
        <f t="shared" si="6"/>
        <v>GoldSamduck Precious Metals</v>
      </c>
      <c r="K229" s="231" t="str">
        <f t="shared" si="7"/>
        <v>GoldSamduck Precious Metals</v>
      </c>
    </row>
    <row r="230" spans="1:11">
      <c r="A230" s="209" t="s">
        <v>140</v>
      </c>
      <c r="B230" s="209" t="s">
        <v>768</v>
      </c>
      <c r="C230" s="209" t="s">
        <v>768</v>
      </c>
      <c r="D230" s="209" t="s">
        <v>1307</v>
      </c>
      <c r="E230" s="209" t="s">
        <v>767</v>
      </c>
      <c r="F230" s="209" t="s">
        <v>149</v>
      </c>
      <c r="G230" s="209"/>
      <c r="H230" s="209" t="s">
        <v>1540</v>
      </c>
      <c r="I230" s="209" t="s">
        <v>1541</v>
      </c>
      <c r="J230" s="231" t="str">
        <f t="shared" si="6"/>
        <v>GoldSamwon Metals Corp.</v>
      </c>
      <c r="K230" s="231" t="str">
        <f t="shared" si="7"/>
        <v>GoldSamwon Metals Corp.</v>
      </c>
    </row>
    <row r="231" spans="1:11">
      <c r="A231" s="209" t="s">
        <v>140</v>
      </c>
      <c r="B231" s="209" t="s">
        <v>1542</v>
      </c>
      <c r="C231" s="209" t="s">
        <v>1542</v>
      </c>
      <c r="D231" s="209" t="s">
        <v>1269</v>
      </c>
      <c r="E231" s="209" t="s">
        <v>1543</v>
      </c>
      <c r="F231" s="209" t="s">
        <v>149</v>
      </c>
      <c r="G231" s="209"/>
      <c r="H231" s="209" t="s">
        <v>1544</v>
      </c>
      <c r="I231" s="209" t="s">
        <v>1545</v>
      </c>
      <c r="J231" s="231" t="str">
        <f t="shared" si="6"/>
        <v>GoldSancus ZFS (L’Orfebre, SA)</v>
      </c>
      <c r="K231" s="231" t="str">
        <f t="shared" si="7"/>
        <v>GoldSancus ZFS (L’Orfebre, SA)</v>
      </c>
    </row>
    <row r="232" spans="1:11">
      <c r="A232" s="209" t="s">
        <v>140</v>
      </c>
      <c r="B232" s="209" t="s">
        <v>1546</v>
      </c>
      <c r="C232" s="209" t="s">
        <v>765</v>
      </c>
      <c r="D232" s="209" t="s">
        <v>1307</v>
      </c>
      <c r="E232" s="209" t="s">
        <v>764</v>
      </c>
      <c r="F232" s="209" t="s">
        <v>149</v>
      </c>
      <c r="G232" s="209"/>
      <c r="H232" s="209" t="s">
        <v>1539</v>
      </c>
      <c r="I232" s="209" t="s">
        <v>1363</v>
      </c>
      <c r="J232" s="231" t="str">
        <f t="shared" si="6"/>
        <v>GoldSD (Samdok) Metal</v>
      </c>
      <c r="K232" s="231" t="str">
        <f t="shared" si="7"/>
        <v>GoldSD (Samdok) Metal</v>
      </c>
    </row>
    <row r="233" spans="1:11">
      <c r="A233" s="209" t="s">
        <v>140</v>
      </c>
      <c r="B233" s="209" t="s">
        <v>1547</v>
      </c>
      <c r="C233" s="209" t="s">
        <v>1547</v>
      </c>
      <c r="D233" s="209" t="s">
        <v>1548</v>
      </c>
      <c r="E233" s="209" t="s">
        <v>1549</v>
      </c>
      <c r="F233" s="209" t="s">
        <v>149</v>
      </c>
      <c r="G233" s="209"/>
      <c r="H233" s="209" t="s">
        <v>1550</v>
      </c>
      <c r="I233" s="209" t="s">
        <v>1551</v>
      </c>
      <c r="J233" s="231" t="str">
        <f t="shared" si="6"/>
        <v>GoldSellem Industries Ltd.</v>
      </c>
      <c r="K233" s="231" t="str">
        <f t="shared" si="7"/>
        <v>GoldSellem Industries Ltd.</v>
      </c>
    </row>
    <row r="234" spans="1:11">
      <c r="A234" s="209" t="s">
        <v>140</v>
      </c>
      <c r="B234" s="209" t="s">
        <v>771</v>
      </c>
      <c r="C234" s="209" t="s">
        <v>771</v>
      </c>
      <c r="D234" s="209" t="s">
        <v>1552</v>
      </c>
      <c r="E234" s="209" t="s">
        <v>770</v>
      </c>
      <c r="F234" s="209" t="s">
        <v>149</v>
      </c>
      <c r="G234" s="209"/>
      <c r="H234" s="209" t="s">
        <v>1553</v>
      </c>
      <c r="I234" s="209" t="s">
        <v>1554</v>
      </c>
      <c r="J234" s="231" t="str">
        <f t="shared" si="6"/>
        <v>GoldSEMPSA Joyeria Plateria S.A.</v>
      </c>
      <c r="K234" s="231" t="str">
        <f t="shared" si="7"/>
        <v>GoldSEMPSA Joyeria Plateria S.A.</v>
      </c>
    </row>
    <row r="235" spans="1:11">
      <c r="A235" s="209" t="s">
        <v>140</v>
      </c>
      <c r="B235" s="209" t="s">
        <v>1555</v>
      </c>
      <c r="C235" s="209" t="s">
        <v>771</v>
      </c>
      <c r="D235" s="209" t="s">
        <v>1552</v>
      </c>
      <c r="E235" s="209" t="s">
        <v>770</v>
      </c>
      <c r="F235" s="209" t="s">
        <v>149</v>
      </c>
      <c r="G235" s="209"/>
      <c r="H235" s="209" t="s">
        <v>1553</v>
      </c>
      <c r="I235" s="209" t="s">
        <v>1554</v>
      </c>
      <c r="J235" s="231" t="str">
        <f t="shared" si="6"/>
        <v>GoldSEMPSA Joyería Platería S.A.</v>
      </c>
      <c r="K235" s="231" t="str">
        <f t="shared" si="7"/>
        <v>GoldSEMPSA Joyería Platería S.A.</v>
      </c>
    </row>
    <row r="236" spans="1:11">
      <c r="A236" s="209" t="s">
        <v>140</v>
      </c>
      <c r="B236" s="209" t="s">
        <v>1556</v>
      </c>
      <c r="C236" s="209" t="s">
        <v>771</v>
      </c>
      <c r="D236" s="209" t="s">
        <v>1552</v>
      </c>
      <c r="E236" s="209" t="s">
        <v>770</v>
      </c>
      <c r="F236" s="209" t="s">
        <v>149</v>
      </c>
      <c r="G236" s="209"/>
      <c r="H236" s="209" t="s">
        <v>1553</v>
      </c>
      <c r="I236" s="209" t="s">
        <v>1554</v>
      </c>
      <c r="J236" s="231" t="str">
        <f t="shared" si="6"/>
        <v>GoldSempsa JP (Cookson Sempsa)</v>
      </c>
      <c r="K236" s="231" t="str">
        <f t="shared" si="7"/>
        <v>GoldSempsa JP (Cookson Sempsa)</v>
      </c>
    </row>
    <row r="237" spans="1:11">
      <c r="A237" s="209" t="s">
        <v>140</v>
      </c>
      <c r="B237" s="209" t="s">
        <v>1557</v>
      </c>
      <c r="C237" s="209" t="s">
        <v>536</v>
      </c>
      <c r="D237" s="209" t="s">
        <v>1232</v>
      </c>
      <c r="E237" s="209" t="s">
        <v>535</v>
      </c>
      <c r="F237" s="209" t="s">
        <v>149</v>
      </c>
      <c r="G237" s="209"/>
      <c r="H237" s="209" t="s">
        <v>1296</v>
      </c>
      <c r="I237" s="209" t="s">
        <v>1297</v>
      </c>
      <c r="J237" s="231" t="str">
        <f t="shared" si="6"/>
        <v>GoldShan Dong Huangjin</v>
      </c>
      <c r="K237" s="231" t="str">
        <f t="shared" si="7"/>
        <v>GoldShan Dong Huangjin</v>
      </c>
    </row>
    <row r="238" spans="1:11">
      <c r="A238" s="209" t="s">
        <v>140</v>
      </c>
      <c r="B238" s="209" t="s">
        <v>1558</v>
      </c>
      <c r="C238" s="209" t="s">
        <v>536</v>
      </c>
      <c r="D238" s="209" t="s">
        <v>1232</v>
      </c>
      <c r="E238" s="209" t="s">
        <v>535</v>
      </c>
      <c r="F238" s="209" t="s">
        <v>149</v>
      </c>
      <c r="G238" s="209"/>
      <c r="H238" s="209" t="s">
        <v>1296</v>
      </c>
      <c r="I238" s="209" t="s">
        <v>1297</v>
      </c>
      <c r="J238" s="231" t="str">
        <f t="shared" si="6"/>
        <v>GoldShandong Gold Mine(Laizhou) Smelter Co., Ltd.</v>
      </c>
      <c r="K238" s="231" t="str">
        <f t="shared" si="7"/>
        <v>GoldShandong Gold Mine(Laizhou) Smelter Co., Ltd.</v>
      </c>
    </row>
    <row r="239" spans="1:11">
      <c r="A239" s="209" t="s">
        <v>140</v>
      </c>
      <c r="B239" s="209" t="s">
        <v>536</v>
      </c>
      <c r="C239" s="209" t="s">
        <v>536</v>
      </c>
      <c r="D239" s="209" t="s">
        <v>1232</v>
      </c>
      <c r="E239" s="209" t="s">
        <v>535</v>
      </c>
      <c r="F239" s="209" t="s">
        <v>149</v>
      </c>
      <c r="G239" s="209"/>
      <c r="H239" s="209" t="s">
        <v>1296</v>
      </c>
      <c r="I239" s="209" t="s">
        <v>1297</v>
      </c>
      <c r="J239" s="231" t="str">
        <f t="shared" si="6"/>
        <v>GoldShandong Gold Smelting Co., Ltd.</v>
      </c>
      <c r="K239" s="231" t="str">
        <f t="shared" si="7"/>
        <v>GoldShandong Gold Smelting Co., Ltd.</v>
      </c>
    </row>
    <row r="240" spans="1:11">
      <c r="A240" s="209" t="s">
        <v>140</v>
      </c>
      <c r="B240" s="209" t="s">
        <v>1559</v>
      </c>
      <c r="C240" s="209" t="s">
        <v>313</v>
      </c>
      <c r="D240" s="209" t="s">
        <v>1232</v>
      </c>
      <c r="E240" s="209" t="s">
        <v>312</v>
      </c>
      <c r="F240" s="209" t="s">
        <v>149</v>
      </c>
      <c r="G240" s="209"/>
      <c r="H240" s="209" t="s">
        <v>1358</v>
      </c>
      <c r="I240" s="209" t="s">
        <v>1297</v>
      </c>
      <c r="J240" s="231" t="str">
        <f t="shared" si="6"/>
        <v>GoldShandong Guoda Gold Co., Ltd.</v>
      </c>
      <c r="K240" s="231" t="str">
        <f t="shared" si="7"/>
        <v>GoldShandong Guoda Gold Co., Ltd.</v>
      </c>
    </row>
    <row r="241" spans="1:11">
      <c r="A241" s="209" t="s">
        <v>140</v>
      </c>
      <c r="B241" s="209" t="s">
        <v>1560</v>
      </c>
      <c r="C241" s="209" t="s">
        <v>536</v>
      </c>
      <c r="D241" s="209" t="s">
        <v>1232</v>
      </c>
      <c r="E241" s="209" t="s">
        <v>535</v>
      </c>
      <c r="F241" s="209" t="s">
        <v>149</v>
      </c>
      <c r="G241" s="209"/>
      <c r="H241" s="209" t="s">
        <v>1296</v>
      </c>
      <c r="I241" s="209" t="s">
        <v>1297</v>
      </c>
      <c r="J241" s="231" t="str">
        <f t="shared" si="6"/>
        <v>Goldshandong huangjin</v>
      </c>
      <c r="K241" s="231" t="str">
        <f t="shared" si="7"/>
        <v>Goldshandong huangjin</v>
      </c>
    </row>
    <row r="242" spans="1:11">
      <c r="A242" s="209" t="s">
        <v>140</v>
      </c>
      <c r="B242" s="209" t="s">
        <v>1057</v>
      </c>
      <c r="C242" s="209" t="s">
        <v>1057</v>
      </c>
      <c r="D242" s="209" t="s">
        <v>1232</v>
      </c>
      <c r="E242" s="209" t="s">
        <v>1056</v>
      </c>
      <c r="F242" s="209" t="s">
        <v>149</v>
      </c>
      <c r="G242" s="209"/>
      <c r="H242" s="209" t="s">
        <v>1296</v>
      </c>
      <c r="I242" s="209" t="s">
        <v>1297</v>
      </c>
      <c r="J242" s="231" t="str">
        <f t="shared" si="6"/>
        <v>GoldShandong Humon Smelting Co., Ltd.</v>
      </c>
      <c r="K242" s="231" t="str">
        <f t="shared" si="7"/>
        <v>GoldShandong Humon Smelting Co., Ltd.</v>
      </c>
    </row>
    <row r="243" spans="1:11">
      <c r="A243" s="209" t="s">
        <v>140</v>
      </c>
      <c r="B243" s="209" t="s">
        <v>1561</v>
      </c>
      <c r="C243" s="209" t="s">
        <v>536</v>
      </c>
      <c r="D243" s="209" t="s">
        <v>1232</v>
      </c>
      <c r="E243" s="209" t="s">
        <v>535</v>
      </c>
      <c r="F243" s="209" t="s">
        <v>149</v>
      </c>
      <c r="G243" s="209"/>
      <c r="H243" s="209" t="s">
        <v>1296</v>
      </c>
      <c r="I243" s="209" t="s">
        <v>1297</v>
      </c>
      <c r="J243" s="231" t="str">
        <f t="shared" si="6"/>
        <v>GoldShandong middlings JinYe group Co., LTD</v>
      </c>
      <c r="K243" s="231" t="str">
        <f t="shared" si="7"/>
        <v>GoldShandong middlings JinYe group Co., LTD</v>
      </c>
    </row>
    <row r="244" spans="1:11">
      <c r="A244" s="209" t="s">
        <v>140</v>
      </c>
      <c r="B244" s="209" t="s">
        <v>1562</v>
      </c>
      <c r="C244" s="209" t="s">
        <v>299</v>
      </c>
      <c r="D244" s="209" t="s">
        <v>1232</v>
      </c>
      <c r="E244" s="209" t="s">
        <v>298</v>
      </c>
      <c r="F244" s="209" t="s">
        <v>149</v>
      </c>
      <c r="G244" s="209"/>
      <c r="H244" s="209" t="s">
        <v>1296</v>
      </c>
      <c r="I244" s="209" t="s">
        <v>1297</v>
      </c>
      <c r="J244" s="231" t="str">
        <f t="shared" si="6"/>
        <v>GoldShandong Tarzan Bio-Gold Industry Co., Ltd.</v>
      </c>
      <c r="K244" s="231" t="str">
        <f t="shared" si="7"/>
        <v>GoldShandong Tarzan Bio-Gold Industry Co., Ltd.</v>
      </c>
    </row>
    <row r="245" spans="1:11">
      <c r="A245" s="209" t="s">
        <v>140</v>
      </c>
      <c r="B245" s="209" t="s">
        <v>299</v>
      </c>
      <c r="C245" s="209" t="s">
        <v>299</v>
      </c>
      <c r="D245" s="209" t="s">
        <v>1232</v>
      </c>
      <c r="E245" s="209" t="s">
        <v>298</v>
      </c>
      <c r="F245" s="209" t="s">
        <v>149</v>
      </c>
      <c r="G245" s="209"/>
      <c r="H245" s="209" t="s">
        <v>1296</v>
      </c>
      <c r="I245" s="209" t="s">
        <v>1297</v>
      </c>
      <c r="J245" s="231" t="str">
        <f t="shared" si="6"/>
        <v>GoldShandong Tiancheng Biological Gold Industrial Co., Ltd.</v>
      </c>
      <c r="K245" s="231" t="str">
        <f t="shared" si="7"/>
        <v>GoldShandong Tiancheng Biological Gold Industrial Co., Ltd.</v>
      </c>
    </row>
    <row r="246" spans="1:11">
      <c r="A246" s="209" t="s">
        <v>140</v>
      </c>
      <c r="B246" s="209" t="s">
        <v>788</v>
      </c>
      <c r="C246" s="209" t="s">
        <v>788</v>
      </c>
      <c r="D246" s="209" t="s">
        <v>1232</v>
      </c>
      <c r="E246" s="209" t="s">
        <v>787</v>
      </c>
      <c r="F246" s="209" t="s">
        <v>149</v>
      </c>
      <c r="G246" s="209"/>
      <c r="H246" s="209" t="s">
        <v>1358</v>
      </c>
      <c r="I246" s="209" t="s">
        <v>1297</v>
      </c>
      <c r="J246" s="231" t="str">
        <f t="shared" si="6"/>
        <v>GoldShandong Zhaojin Gold &amp; Silver Refinery Co., Ltd.</v>
      </c>
      <c r="K246" s="231" t="str">
        <f t="shared" si="7"/>
        <v>GoldShandong Zhaojin Gold &amp; Silver Refinery Co., Ltd.</v>
      </c>
    </row>
    <row r="247" spans="1:11">
      <c r="A247" s="209" t="s">
        <v>140</v>
      </c>
      <c r="B247" s="209" t="s">
        <v>1563</v>
      </c>
      <c r="C247" s="209" t="s">
        <v>536</v>
      </c>
      <c r="D247" s="209" t="s">
        <v>1232</v>
      </c>
      <c r="E247" s="209" t="s">
        <v>535</v>
      </c>
      <c r="F247" s="209" t="s">
        <v>149</v>
      </c>
      <c r="G247" s="209"/>
      <c r="H247" s="209" t="s">
        <v>1296</v>
      </c>
      <c r="I247" s="209" t="s">
        <v>1297</v>
      </c>
      <c r="J247" s="231" t="str">
        <f t="shared" si="6"/>
        <v>GoldShangdong Gold (Laizhou)</v>
      </c>
      <c r="K247" s="231" t="str">
        <f t="shared" si="7"/>
        <v>GoldShangdong Gold (Laizhou)</v>
      </c>
    </row>
    <row r="248" spans="1:11">
      <c r="A248" s="209" t="s">
        <v>140</v>
      </c>
      <c r="B248" s="209" t="s">
        <v>1102</v>
      </c>
      <c r="C248" s="209" t="s">
        <v>1102</v>
      </c>
      <c r="D248" s="209" t="s">
        <v>1232</v>
      </c>
      <c r="E248" s="209" t="s">
        <v>1101</v>
      </c>
      <c r="F248" s="209" t="s">
        <v>149</v>
      </c>
      <c r="G248" s="209"/>
      <c r="H248" s="209" t="s">
        <v>1564</v>
      </c>
      <c r="I248" s="209" t="s">
        <v>1356</v>
      </c>
      <c r="J248" s="231" t="str">
        <f t="shared" si="6"/>
        <v>GoldShenzhen CuiLu Gold Co., Ltd.</v>
      </c>
      <c r="K248" s="231" t="str">
        <f t="shared" si="7"/>
        <v>GoldShenzhen CuiLu Gold Co., Ltd.</v>
      </c>
    </row>
    <row r="249" spans="1:11">
      <c r="A249" s="209" t="s">
        <v>140</v>
      </c>
      <c r="B249" s="209" t="s">
        <v>1059</v>
      </c>
      <c r="C249" s="209" t="s">
        <v>1059</v>
      </c>
      <c r="D249" s="209" t="s">
        <v>1232</v>
      </c>
      <c r="E249" s="209" t="s">
        <v>1058</v>
      </c>
      <c r="F249" s="209" t="s">
        <v>149</v>
      </c>
      <c r="G249" s="209"/>
      <c r="H249" s="209" t="s">
        <v>1564</v>
      </c>
      <c r="I249" s="209" t="s">
        <v>1356</v>
      </c>
      <c r="J249" s="231" t="str">
        <f t="shared" si="6"/>
        <v>GoldShenzhen Zhonghenglong Real Industry Co., Ltd.</v>
      </c>
      <c r="K249" s="231" t="str">
        <f t="shared" si="7"/>
        <v>GoldShenzhen Zhonghenglong Real Industry Co., Ltd.</v>
      </c>
    </row>
    <row r="250" spans="1:11">
      <c r="A250" s="209" t="s">
        <v>140</v>
      </c>
      <c r="B250" s="209" t="s">
        <v>838</v>
      </c>
      <c r="C250" s="209" t="s">
        <v>838</v>
      </c>
      <c r="D250" s="209" t="s">
        <v>1254</v>
      </c>
      <c r="E250" s="209" t="s">
        <v>837</v>
      </c>
      <c r="F250" s="209" t="s">
        <v>149</v>
      </c>
      <c r="G250" s="209"/>
      <c r="H250" s="209" t="s">
        <v>1255</v>
      </c>
      <c r="I250" s="209" t="s">
        <v>1256</v>
      </c>
      <c r="J250" s="231" t="str">
        <f t="shared" si="6"/>
        <v>GoldShirpur Gold Refinery Ltd.</v>
      </c>
      <c r="K250" s="231" t="str">
        <f t="shared" si="7"/>
        <v>GoldShirpur Gold Refinery Ltd.</v>
      </c>
    </row>
    <row r="251" spans="1:11">
      <c r="A251" s="209" t="s">
        <v>140</v>
      </c>
      <c r="B251" s="209" t="s">
        <v>1565</v>
      </c>
      <c r="C251" s="209" t="s">
        <v>527</v>
      </c>
      <c r="D251" s="209" t="s">
        <v>1204</v>
      </c>
      <c r="E251" s="209" t="s">
        <v>526</v>
      </c>
      <c r="F251" s="209" t="s">
        <v>149</v>
      </c>
      <c r="G251" s="209"/>
      <c r="H251" s="209" t="s">
        <v>1566</v>
      </c>
      <c r="I251" s="209" t="s">
        <v>1567</v>
      </c>
      <c r="J251" s="231" t="str">
        <f t="shared" si="6"/>
        <v>GoldShonan Plant Tanaka Kikinzoku</v>
      </c>
      <c r="K251" s="231" t="str">
        <f t="shared" si="7"/>
        <v>GoldShonan Plant Tanaka Kikinzoku</v>
      </c>
    </row>
    <row r="252" spans="1:11">
      <c r="A252" s="209" t="s">
        <v>140</v>
      </c>
      <c r="B252" s="209" t="s">
        <v>1568</v>
      </c>
      <c r="C252" s="209" t="s">
        <v>794</v>
      </c>
      <c r="D252" s="209" t="s">
        <v>1321</v>
      </c>
      <c r="E252" s="209" t="s">
        <v>793</v>
      </c>
      <c r="F252" s="209" t="s">
        <v>149</v>
      </c>
      <c r="G252" s="209"/>
      <c r="H252" s="209" t="s">
        <v>1569</v>
      </c>
      <c r="I252" s="209" t="s">
        <v>1570</v>
      </c>
      <c r="J252" s="231" t="str">
        <f t="shared" si="6"/>
        <v>GoldShyolkovsky</v>
      </c>
      <c r="K252" s="231" t="str">
        <f t="shared" si="7"/>
        <v>GoldShyolkovsky</v>
      </c>
    </row>
    <row r="253" spans="1:11">
      <c r="A253" s="209" t="s">
        <v>140</v>
      </c>
      <c r="B253" s="209" t="s">
        <v>791</v>
      </c>
      <c r="C253" s="209" t="s">
        <v>791</v>
      </c>
      <c r="D253" s="209" t="s">
        <v>1232</v>
      </c>
      <c r="E253" s="209" t="s">
        <v>790</v>
      </c>
      <c r="F253" s="209" t="s">
        <v>149</v>
      </c>
      <c r="G253" s="209"/>
      <c r="H253" s="209" t="s">
        <v>1352</v>
      </c>
      <c r="I253" s="209" t="s">
        <v>1353</v>
      </c>
      <c r="J253" s="231" t="str">
        <f t="shared" si="6"/>
        <v>GoldSichuan Tianze Precious Metals Co., Ltd.</v>
      </c>
      <c r="K253" s="231" t="str">
        <f t="shared" si="7"/>
        <v>GoldSichuan Tianze Precious Metals Co., Ltd.</v>
      </c>
    </row>
    <row r="254" spans="1:11">
      <c r="A254" s="209" t="s">
        <v>140</v>
      </c>
      <c r="B254" s="209" t="s">
        <v>1571</v>
      </c>
      <c r="C254" s="209" t="s">
        <v>527</v>
      </c>
      <c r="D254" s="209" t="s">
        <v>1204</v>
      </c>
      <c r="E254" s="209" t="s">
        <v>526</v>
      </c>
      <c r="F254" s="209" t="s">
        <v>149</v>
      </c>
      <c r="G254" s="209"/>
      <c r="H254" s="209" t="s">
        <v>1566</v>
      </c>
      <c r="I254" s="209" t="s">
        <v>1567</v>
      </c>
      <c r="J254" s="231" t="str">
        <f t="shared" si="6"/>
        <v>GoldSingapore Tanaka</v>
      </c>
      <c r="K254" s="231" t="str">
        <f t="shared" si="7"/>
        <v>GoldSingapore Tanaka</v>
      </c>
    </row>
    <row r="255" spans="1:11">
      <c r="A255" s="209" t="s">
        <v>140</v>
      </c>
      <c r="B255" s="209" t="s">
        <v>423</v>
      </c>
      <c r="C255" s="209" t="s">
        <v>423</v>
      </c>
      <c r="D255" s="209" t="s">
        <v>1572</v>
      </c>
      <c r="E255" s="209" t="s">
        <v>422</v>
      </c>
      <c r="F255" s="209" t="s">
        <v>149</v>
      </c>
      <c r="G255" s="209"/>
      <c r="H255" s="209" t="s">
        <v>1573</v>
      </c>
      <c r="I255" s="209" t="s">
        <v>1574</v>
      </c>
      <c r="J255" s="231" t="str">
        <f t="shared" si="6"/>
        <v>GoldSingway Technology Co., Ltd.</v>
      </c>
      <c r="K255" s="231" t="str">
        <f t="shared" si="7"/>
        <v>GoldSingway Technology Co., Ltd.</v>
      </c>
    </row>
    <row r="256" spans="1:11">
      <c r="A256" s="209" t="s">
        <v>140</v>
      </c>
      <c r="B256" s="209" t="s">
        <v>1575</v>
      </c>
      <c r="C256" s="209" t="s">
        <v>302</v>
      </c>
      <c r="D256" s="209" t="s">
        <v>1204</v>
      </c>
      <c r="E256" s="209" t="s">
        <v>301</v>
      </c>
      <c r="F256" s="209" t="s">
        <v>149</v>
      </c>
      <c r="G256" s="209"/>
      <c r="H256" s="209" t="s">
        <v>1447</v>
      </c>
      <c r="I256" s="209" t="s">
        <v>1448</v>
      </c>
      <c r="J256" s="231" t="str">
        <f t="shared" si="6"/>
        <v>GoldSMM</v>
      </c>
      <c r="K256" s="231" t="str">
        <f t="shared" si="7"/>
        <v>GoldSMM</v>
      </c>
    </row>
    <row r="257" spans="1:11">
      <c r="A257" s="209" t="s">
        <v>140</v>
      </c>
      <c r="B257" s="209" t="s">
        <v>794</v>
      </c>
      <c r="C257" s="209" t="s">
        <v>794</v>
      </c>
      <c r="D257" s="209" t="s">
        <v>1321</v>
      </c>
      <c r="E257" s="209" t="s">
        <v>793</v>
      </c>
      <c r="F257" s="209" t="s">
        <v>149</v>
      </c>
      <c r="G257" s="209"/>
      <c r="H257" s="209" t="s">
        <v>1569</v>
      </c>
      <c r="I257" s="209" t="s">
        <v>1570</v>
      </c>
      <c r="J257" s="231" t="str">
        <f t="shared" si="6"/>
        <v>GoldSOE Shyolkovsky Factory of Secondary Precious Metals</v>
      </c>
      <c r="K257" s="231" t="str">
        <f t="shared" si="7"/>
        <v>GoldSOE Shyolkovsky Factory of Secondary Precious Metals</v>
      </c>
    </row>
    <row r="258" spans="1:11">
      <c r="A258" s="209" t="s">
        <v>140</v>
      </c>
      <c r="B258" s="209" t="s">
        <v>1027</v>
      </c>
      <c r="C258" s="209" t="s">
        <v>1027</v>
      </c>
      <c r="D258" s="209" t="s">
        <v>1572</v>
      </c>
      <c r="E258" s="209" t="s">
        <v>1026</v>
      </c>
      <c r="F258" s="209" t="s">
        <v>149</v>
      </c>
      <c r="G258" s="209"/>
      <c r="H258" s="209" t="s">
        <v>1576</v>
      </c>
      <c r="I258" s="209" t="s">
        <v>1577</v>
      </c>
      <c r="J258" s="231" t="str">
        <f t="shared" si="6"/>
        <v>GoldSolar Applied Materials Technology Corp.</v>
      </c>
      <c r="K258" s="231" t="str">
        <f t="shared" si="7"/>
        <v>GoldSolar Applied Materials Technology Corp.</v>
      </c>
    </row>
    <row r="259" spans="1:11">
      <c r="A259" s="209" t="s">
        <v>140</v>
      </c>
      <c r="B259" s="209" t="s">
        <v>1578</v>
      </c>
      <c r="C259" s="209" t="s">
        <v>1027</v>
      </c>
      <c r="D259" s="209" t="s">
        <v>1572</v>
      </c>
      <c r="E259" s="209" t="s">
        <v>1026</v>
      </c>
      <c r="F259" s="209" t="s">
        <v>149</v>
      </c>
      <c r="G259" s="209"/>
      <c r="H259" s="209" t="s">
        <v>1576</v>
      </c>
      <c r="I259" s="209" t="s">
        <v>1577</v>
      </c>
      <c r="J259" s="231" t="str">
        <f t="shared" si="6"/>
        <v>GoldSOLAR CHEMICALAPPLIED MATERIALS TECHNOLOGY (KUN SHAN)</v>
      </c>
      <c r="K259" s="231" t="str">
        <f t="shared" si="7"/>
        <v>GoldSOLAR CHEMICALAPPLIED MATERIALS TECHNOLOGY (KUN SHAN)</v>
      </c>
    </row>
    <row r="260" spans="1:11">
      <c r="A260" s="209" t="s">
        <v>140</v>
      </c>
      <c r="B260" s="209" t="s">
        <v>1579</v>
      </c>
      <c r="C260" s="209" t="s">
        <v>1027</v>
      </c>
      <c r="D260" s="209" t="s">
        <v>1572</v>
      </c>
      <c r="E260" s="209" t="s">
        <v>1026</v>
      </c>
      <c r="F260" s="209" t="s">
        <v>149</v>
      </c>
      <c r="G260" s="209"/>
      <c r="H260" s="209" t="s">
        <v>1576</v>
      </c>
      <c r="I260" s="209" t="s">
        <v>1577</v>
      </c>
      <c r="J260" s="231" t="str">
        <f t="shared" si="6"/>
        <v>GoldSolartech</v>
      </c>
      <c r="K260" s="231" t="str">
        <f t="shared" si="7"/>
        <v>GoldSolartech</v>
      </c>
    </row>
    <row r="261" spans="1:11">
      <c r="A261" s="209" t="s">
        <v>140</v>
      </c>
      <c r="B261" s="209" t="s">
        <v>1133</v>
      </c>
      <c r="C261" s="209" t="s">
        <v>1133</v>
      </c>
      <c r="D261" s="209" t="s">
        <v>1254</v>
      </c>
      <c r="E261" s="209" t="s">
        <v>1132</v>
      </c>
      <c r="F261" s="209" t="s">
        <v>149</v>
      </c>
      <c r="G261" s="209"/>
      <c r="H261" s="209" t="s">
        <v>1580</v>
      </c>
      <c r="I261" s="209" t="s">
        <v>1344</v>
      </c>
      <c r="J261" s="231" t="str">
        <f t="shared" si="6"/>
        <v>GoldSovereign Metals</v>
      </c>
      <c r="K261" s="231" t="str">
        <f t="shared" si="7"/>
        <v>GoldSovereign Metals</v>
      </c>
    </row>
    <row r="262" spans="1:11">
      <c r="A262" s="209" t="s">
        <v>140</v>
      </c>
      <c r="B262" s="209" t="s">
        <v>871</v>
      </c>
      <c r="C262" s="209" t="s">
        <v>871</v>
      </c>
      <c r="D262" s="209" t="s">
        <v>1581</v>
      </c>
      <c r="E262" s="209" t="s">
        <v>870</v>
      </c>
      <c r="F262" s="209" t="s">
        <v>149</v>
      </c>
      <c r="G262" s="209"/>
      <c r="H262" s="209" t="s">
        <v>1582</v>
      </c>
      <c r="I262" s="209" t="s">
        <v>1582</v>
      </c>
      <c r="J262" s="231" t="str">
        <f t="shared" si="6"/>
        <v>GoldState Research Institute Center for Physical Sciences and Technology</v>
      </c>
      <c r="K262" s="231" t="str">
        <f t="shared" si="7"/>
        <v>GoldState Research Institute Center for Physical Sciences and Technology</v>
      </c>
    </row>
    <row r="263" spans="1:11">
      <c r="A263" s="209" t="s">
        <v>140</v>
      </c>
      <c r="B263" s="209" t="s">
        <v>448</v>
      </c>
      <c r="C263" s="209" t="s">
        <v>448</v>
      </c>
      <c r="D263" s="209" t="s">
        <v>1583</v>
      </c>
      <c r="E263" s="209" t="s">
        <v>447</v>
      </c>
      <c r="F263" s="209" t="s">
        <v>149</v>
      </c>
      <c r="G263" s="209"/>
      <c r="H263" s="209" t="s">
        <v>1584</v>
      </c>
      <c r="I263" s="209" t="s">
        <v>1584</v>
      </c>
      <c r="J263" s="231" t="str">
        <f t="shared" ref="J263:J325" si="8">A263&amp;B263</f>
        <v>GoldSudan Gold Refinery</v>
      </c>
      <c r="K263" s="231" t="str">
        <f t="shared" ref="K263:K325" si="9">A263&amp;B263</f>
        <v>GoldSudan Gold Refinery</v>
      </c>
    </row>
    <row r="264" spans="1:11">
      <c r="A264" s="209" t="s">
        <v>140</v>
      </c>
      <c r="B264" s="209" t="s">
        <v>1585</v>
      </c>
      <c r="C264" s="209" t="s">
        <v>302</v>
      </c>
      <c r="D264" s="209" t="s">
        <v>1204</v>
      </c>
      <c r="E264" s="209" t="s">
        <v>301</v>
      </c>
      <c r="F264" s="209" t="s">
        <v>149</v>
      </c>
      <c r="G264" s="209"/>
      <c r="H264" s="209" t="s">
        <v>1447</v>
      </c>
      <c r="I264" s="209" t="s">
        <v>1448</v>
      </c>
      <c r="J264" s="231" t="str">
        <f t="shared" si="8"/>
        <v>GoldSumitomo Kinzoku Kozan K.K.</v>
      </c>
      <c r="K264" s="231" t="str">
        <f t="shared" si="9"/>
        <v>GoldSumitomo Kinzoku Kozan K.K.</v>
      </c>
    </row>
    <row r="265" spans="1:11">
      <c r="A265" s="209" t="s">
        <v>140</v>
      </c>
      <c r="B265" s="209" t="s">
        <v>302</v>
      </c>
      <c r="C265" s="209" t="s">
        <v>302</v>
      </c>
      <c r="D265" s="209" t="s">
        <v>1204</v>
      </c>
      <c r="E265" s="209" t="s">
        <v>301</v>
      </c>
      <c r="F265" s="209" t="s">
        <v>149</v>
      </c>
      <c r="G265" s="209"/>
      <c r="H265" s="209" t="s">
        <v>1447</v>
      </c>
      <c r="I265" s="209" t="s">
        <v>1448</v>
      </c>
      <c r="J265" s="231" t="str">
        <f t="shared" si="8"/>
        <v>GoldSumitomo Metal Mining Co., Ltd.</v>
      </c>
      <c r="K265" s="231" t="str">
        <f t="shared" si="9"/>
        <v>GoldSumitomo Metal Mining Co., Ltd.</v>
      </c>
    </row>
    <row r="266" spans="1:11">
      <c r="A266" s="209" t="s">
        <v>140</v>
      </c>
      <c r="B266" s="209" t="s">
        <v>624</v>
      </c>
      <c r="C266" s="209" t="s">
        <v>624</v>
      </c>
      <c r="D266" s="209" t="s">
        <v>1307</v>
      </c>
      <c r="E266" s="209" t="s">
        <v>623</v>
      </c>
      <c r="F266" s="209" t="s">
        <v>149</v>
      </c>
      <c r="G266" s="209"/>
      <c r="H266" s="209" t="s">
        <v>1586</v>
      </c>
      <c r="I266" s="209" t="s">
        <v>1587</v>
      </c>
      <c r="J266" s="231" t="str">
        <f t="shared" si="8"/>
        <v>GoldSungEel HiMetal Co., Ltd.</v>
      </c>
      <c r="K266" s="231" t="str">
        <f t="shared" si="9"/>
        <v>GoldSungEel HiMetal Co., Ltd.</v>
      </c>
    </row>
    <row r="267" spans="1:11">
      <c r="A267" s="209" t="s">
        <v>140</v>
      </c>
      <c r="B267" s="209" t="s">
        <v>1588</v>
      </c>
      <c r="C267" s="209" t="s">
        <v>624</v>
      </c>
      <c r="D267" s="209" t="s">
        <v>1307</v>
      </c>
      <c r="E267" s="209" t="s">
        <v>623</v>
      </c>
      <c r="F267" s="209" t="s">
        <v>149</v>
      </c>
      <c r="G267" s="209"/>
      <c r="H267" s="209" t="s">
        <v>1586</v>
      </c>
      <c r="I267" s="209" t="s">
        <v>1587</v>
      </c>
      <c r="J267" s="231" t="str">
        <f t="shared" si="8"/>
        <v>GoldSungEel HiTech</v>
      </c>
      <c r="K267" s="231" t="str">
        <f t="shared" si="9"/>
        <v>GoldSungEel HiTech</v>
      </c>
    </row>
    <row r="268" spans="1:11">
      <c r="A268" s="209" t="s">
        <v>140</v>
      </c>
      <c r="B268" s="209" t="s">
        <v>319</v>
      </c>
      <c r="C268" s="209" t="s">
        <v>319</v>
      </c>
      <c r="D268" s="209" t="s">
        <v>1572</v>
      </c>
      <c r="E268" s="209" t="s">
        <v>318</v>
      </c>
      <c r="F268" s="209" t="s">
        <v>149</v>
      </c>
      <c r="G268" s="209"/>
      <c r="H268" s="209" t="s">
        <v>1574</v>
      </c>
      <c r="I268" s="209" t="s">
        <v>1574</v>
      </c>
      <c r="J268" s="231" t="str">
        <f t="shared" si="8"/>
        <v>GoldSuper Dragon Technology Co., Ltd.</v>
      </c>
      <c r="K268" s="231" t="str">
        <f t="shared" si="9"/>
        <v>GoldSuper Dragon Technology Co., Ltd.</v>
      </c>
    </row>
    <row r="269" spans="1:11">
      <c r="A269" s="209" t="s">
        <v>140</v>
      </c>
      <c r="B269" s="209" t="s">
        <v>591</v>
      </c>
      <c r="C269" s="209" t="s">
        <v>591</v>
      </c>
      <c r="D269" s="209" t="s">
        <v>1183</v>
      </c>
      <c r="E269" s="209" t="s">
        <v>590</v>
      </c>
      <c r="F269" s="209" t="s">
        <v>149</v>
      </c>
      <c r="G269" s="209"/>
      <c r="H269" s="209" t="s">
        <v>1589</v>
      </c>
      <c r="I269" s="209" t="s">
        <v>1291</v>
      </c>
      <c r="J269" s="231" t="str">
        <f t="shared" si="8"/>
        <v>GoldT.C.A S.p.A</v>
      </c>
      <c r="K269" s="231" t="str">
        <f t="shared" si="9"/>
        <v>GoldT.C.A S.p.A</v>
      </c>
    </row>
    <row r="270" spans="1:11">
      <c r="A270" s="209" t="s">
        <v>140</v>
      </c>
      <c r="B270" s="209" t="s">
        <v>1590</v>
      </c>
      <c r="C270" s="209" t="s">
        <v>231</v>
      </c>
      <c r="D270" s="209" t="s">
        <v>1204</v>
      </c>
      <c r="E270" s="209" t="s">
        <v>1003</v>
      </c>
      <c r="F270" s="209" t="s">
        <v>149</v>
      </c>
      <c r="G270" s="209"/>
      <c r="H270" s="209" t="s">
        <v>1470</v>
      </c>
      <c r="I270" s="209" t="s">
        <v>1471</v>
      </c>
      <c r="J270" s="231" t="str">
        <f t="shared" si="8"/>
        <v>GoldTakehara Refinery</v>
      </c>
      <c r="K270" s="231" t="str">
        <f t="shared" si="9"/>
        <v>GoldTakehara Refinery</v>
      </c>
    </row>
    <row r="271" spans="1:11">
      <c r="A271" s="209" t="s">
        <v>140</v>
      </c>
      <c r="B271" s="209" t="s">
        <v>1591</v>
      </c>
      <c r="C271" s="209" t="s">
        <v>973</v>
      </c>
      <c r="D271" s="209" t="s">
        <v>1204</v>
      </c>
      <c r="E271" s="209" t="s">
        <v>972</v>
      </c>
      <c r="F271" s="209" t="s">
        <v>149</v>
      </c>
      <c r="G271" s="209"/>
      <c r="H271" s="209" t="s">
        <v>1397</v>
      </c>
      <c r="I271" s="209" t="s">
        <v>1398</v>
      </c>
      <c r="J271" s="231" t="str">
        <f t="shared" si="8"/>
        <v>GoldTamano Smelter</v>
      </c>
      <c r="K271" s="231" t="str">
        <f t="shared" si="9"/>
        <v>GoldTamano Smelter</v>
      </c>
    </row>
    <row r="272" spans="1:11">
      <c r="A272" s="209" t="s">
        <v>140</v>
      </c>
      <c r="B272" s="209" t="s">
        <v>1592</v>
      </c>
      <c r="C272" s="209" t="s">
        <v>527</v>
      </c>
      <c r="D272" s="209" t="s">
        <v>1204</v>
      </c>
      <c r="E272" s="209" t="s">
        <v>526</v>
      </c>
      <c r="F272" s="209" t="s">
        <v>149</v>
      </c>
      <c r="G272" s="209"/>
      <c r="H272" s="209" t="s">
        <v>1566</v>
      </c>
      <c r="I272" s="209" t="s">
        <v>1567</v>
      </c>
      <c r="J272" s="231" t="str">
        <f t="shared" si="8"/>
        <v>GoldTanaka Denshi Kogyo K.K</v>
      </c>
      <c r="K272" s="231" t="str">
        <f t="shared" si="9"/>
        <v>GoldTanaka Denshi Kogyo K.K</v>
      </c>
    </row>
    <row r="273" spans="1:11">
      <c r="A273" s="209" t="s">
        <v>140</v>
      </c>
      <c r="B273" s="209" t="s">
        <v>1593</v>
      </c>
      <c r="C273" s="209" t="s">
        <v>527</v>
      </c>
      <c r="D273" s="209" t="s">
        <v>1204</v>
      </c>
      <c r="E273" s="209" t="s">
        <v>526</v>
      </c>
      <c r="F273" s="209" t="s">
        <v>149</v>
      </c>
      <c r="G273" s="209"/>
      <c r="H273" s="209" t="s">
        <v>1566</v>
      </c>
      <c r="I273" s="209" t="s">
        <v>1567</v>
      </c>
      <c r="J273" s="231" t="str">
        <f t="shared" si="8"/>
        <v>GoldTanaka Electronics (Hong Kong) Pte. Ltd.</v>
      </c>
      <c r="K273" s="231" t="str">
        <f t="shared" si="9"/>
        <v>GoldTanaka Electronics (Hong Kong) Pte. Ltd.</v>
      </c>
    </row>
    <row r="274" spans="1:11">
      <c r="A274" s="209" t="s">
        <v>140</v>
      </c>
      <c r="B274" s="209" t="s">
        <v>1594</v>
      </c>
      <c r="C274" s="209" t="s">
        <v>527</v>
      </c>
      <c r="D274" s="209" t="s">
        <v>1204</v>
      </c>
      <c r="E274" s="209" t="s">
        <v>526</v>
      </c>
      <c r="F274" s="209" t="s">
        <v>149</v>
      </c>
      <c r="G274" s="209"/>
      <c r="H274" s="209" t="s">
        <v>1566</v>
      </c>
      <c r="I274" s="209" t="s">
        <v>1567</v>
      </c>
      <c r="J274" s="231" t="str">
        <f t="shared" si="8"/>
        <v>GoldTANAKA Electronics (Malaysia) SDN. BHD.</v>
      </c>
      <c r="K274" s="231" t="str">
        <f t="shared" si="9"/>
        <v>GoldTANAKA Electronics (Malaysia) SDN. BHD.</v>
      </c>
    </row>
    <row r="275" spans="1:11">
      <c r="A275" s="209" t="s">
        <v>140</v>
      </c>
      <c r="B275" s="209" t="s">
        <v>1595</v>
      </c>
      <c r="C275" s="209" t="s">
        <v>527</v>
      </c>
      <c r="D275" s="209" t="s">
        <v>1204</v>
      </c>
      <c r="E275" s="209" t="s">
        <v>526</v>
      </c>
      <c r="F275" s="209" t="s">
        <v>149</v>
      </c>
      <c r="G275" s="209"/>
      <c r="H275" s="209" t="s">
        <v>1566</v>
      </c>
      <c r="I275" s="209" t="s">
        <v>1567</v>
      </c>
      <c r="J275" s="231" t="str">
        <f t="shared" si="8"/>
        <v>GoldTanaka Electronics (Singapore) Pte. Ltd.</v>
      </c>
      <c r="K275" s="231" t="str">
        <f t="shared" si="9"/>
        <v>GoldTanaka Electronics (Singapore) Pte. Ltd.</v>
      </c>
    </row>
    <row r="276" spans="1:11">
      <c r="A276" s="209" t="s">
        <v>140</v>
      </c>
      <c r="B276" s="209" t="s">
        <v>1596</v>
      </c>
      <c r="C276" s="209" t="s">
        <v>527</v>
      </c>
      <c r="D276" s="209" t="s">
        <v>1204</v>
      </c>
      <c r="E276" s="209" t="s">
        <v>526</v>
      </c>
      <c r="F276" s="209" t="s">
        <v>149</v>
      </c>
      <c r="G276" s="209"/>
      <c r="H276" s="209" t="s">
        <v>1566</v>
      </c>
      <c r="I276" s="209" t="s">
        <v>1567</v>
      </c>
      <c r="J276" s="231" t="str">
        <f t="shared" si="8"/>
        <v>GoldTanaka Kikinzoku International</v>
      </c>
      <c r="K276" s="231" t="str">
        <f t="shared" si="9"/>
        <v>GoldTanaka Kikinzoku International</v>
      </c>
    </row>
    <row r="277" spans="1:11">
      <c r="A277" s="209" t="s">
        <v>140</v>
      </c>
      <c r="B277" s="209" t="s">
        <v>1597</v>
      </c>
      <c r="C277" s="209" t="s">
        <v>527</v>
      </c>
      <c r="D277" s="209" t="s">
        <v>1204</v>
      </c>
      <c r="E277" s="209" t="s">
        <v>526</v>
      </c>
      <c r="F277" s="209" t="s">
        <v>149</v>
      </c>
      <c r="G277" s="209"/>
      <c r="H277" s="209" t="s">
        <v>1566</v>
      </c>
      <c r="I277" s="209" t="s">
        <v>1567</v>
      </c>
      <c r="J277" s="231" t="str">
        <f t="shared" si="8"/>
        <v>GoldTanaka Kikinzoku Kogyo K.K</v>
      </c>
      <c r="K277" s="231" t="str">
        <f t="shared" si="9"/>
        <v>GoldTanaka Kikinzoku Kogyo K.K</v>
      </c>
    </row>
    <row r="278" spans="1:11">
      <c r="A278" s="209" t="s">
        <v>140</v>
      </c>
      <c r="B278" s="209" t="s">
        <v>527</v>
      </c>
      <c r="C278" s="209" t="s">
        <v>527</v>
      </c>
      <c r="D278" s="209" t="s">
        <v>1204</v>
      </c>
      <c r="E278" s="209" t="s">
        <v>526</v>
      </c>
      <c r="F278" s="209" t="s">
        <v>149</v>
      </c>
      <c r="G278" s="209"/>
      <c r="H278" s="209" t="s">
        <v>1566</v>
      </c>
      <c r="I278" s="189" t="s">
        <v>1567</v>
      </c>
      <c r="J278" s="231" t="str">
        <f t="shared" si="8"/>
        <v>GoldTanaka Kikinzoku Kogyo K.K.</v>
      </c>
      <c r="K278" s="231" t="str">
        <f t="shared" si="9"/>
        <v>GoldTanaka Kikinzoku Kogyo K.K.</v>
      </c>
    </row>
    <row r="279" spans="1:11">
      <c r="A279" s="209" t="s">
        <v>140</v>
      </c>
      <c r="B279" s="209" t="s">
        <v>1598</v>
      </c>
      <c r="C279" s="209" t="s">
        <v>527</v>
      </c>
      <c r="D279" s="209" t="s">
        <v>1204</v>
      </c>
      <c r="E279" s="209" t="s">
        <v>526</v>
      </c>
      <c r="F279" s="209" t="s">
        <v>149</v>
      </c>
      <c r="G279" s="209"/>
      <c r="H279" s="209" t="s">
        <v>1566</v>
      </c>
      <c r="I279" s="189" t="s">
        <v>1567</v>
      </c>
      <c r="J279" s="231" t="str">
        <f t="shared" si="8"/>
        <v>GoldTanaka Precious Metals</v>
      </c>
      <c r="K279" s="231" t="str">
        <f t="shared" si="9"/>
        <v>GoldTanaka Precious Metals</v>
      </c>
    </row>
    <row r="280" spans="1:11">
      <c r="A280" s="209" t="s">
        <v>140</v>
      </c>
      <c r="B280" s="209" t="s">
        <v>1599</v>
      </c>
      <c r="C280" s="209" t="s">
        <v>533</v>
      </c>
      <c r="D280" s="209" t="s">
        <v>1232</v>
      </c>
      <c r="E280" s="209" t="s">
        <v>532</v>
      </c>
      <c r="F280" s="209" t="s">
        <v>149</v>
      </c>
      <c r="G280" s="209"/>
      <c r="H280" s="209" t="s">
        <v>1352</v>
      </c>
      <c r="I280" s="209" t="s">
        <v>1353</v>
      </c>
      <c r="J280" s="231" t="str">
        <f t="shared" si="8"/>
        <v>GoldThe Great Wall Gold and Silver Refinery of China</v>
      </c>
      <c r="K280" s="231" t="str">
        <f t="shared" si="9"/>
        <v>GoldThe Great Wall Gold and Silver Refinery of China</v>
      </c>
    </row>
    <row r="281" spans="1:11">
      <c r="A281" s="209" t="s">
        <v>140</v>
      </c>
      <c r="B281" s="209" t="s">
        <v>1600</v>
      </c>
      <c r="C281" s="209" t="s">
        <v>336</v>
      </c>
      <c r="D281" s="209" t="s">
        <v>1186</v>
      </c>
      <c r="E281" s="209" t="s">
        <v>335</v>
      </c>
      <c r="F281" s="209" t="s">
        <v>149</v>
      </c>
      <c r="G281" s="209"/>
      <c r="H281" s="209" t="s">
        <v>1201</v>
      </c>
      <c r="I281" s="209" t="s">
        <v>1202</v>
      </c>
      <c r="J281" s="231" t="str">
        <f t="shared" si="8"/>
        <v>GoldThe Perth Mint</v>
      </c>
      <c r="K281" s="231" t="str">
        <f t="shared" si="9"/>
        <v>GoldThe Perth Mint</v>
      </c>
    </row>
    <row r="282" spans="1:11">
      <c r="A282" s="209" t="s">
        <v>140</v>
      </c>
      <c r="B282" s="209" t="s">
        <v>1601</v>
      </c>
      <c r="C282" s="209" t="s">
        <v>536</v>
      </c>
      <c r="D282" s="209" t="s">
        <v>1232</v>
      </c>
      <c r="E282" s="209" t="s">
        <v>535</v>
      </c>
      <c r="F282" s="209" t="s">
        <v>149</v>
      </c>
      <c r="G282" s="209"/>
      <c r="H282" s="209" t="s">
        <v>1296</v>
      </c>
      <c r="I282" s="189" t="s">
        <v>1297</v>
      </c>
      <c r="J282" s="231" t="str">
        <f t="shared" si="8"/>
        <v>GoldThe Refinery of Shandong Gold Mining Co., Ltd.</v>
      </c>
      <c r="K282" s="231" t="str">
        <f t="shared" si="9"/>
        <v>GoldThe Refinery of Shandong Gold Mining Co., Ltd.</v>
      </c>
    </row>
    <row r="283" spans="1:11">
      <c r="A283" s="209" t="s">
        <v>140</v>
      </c>
      <c r="B283" s="209" t="s">
        <v>803</v>
      </c>
      <c r="C283" s="209" t="s">
        <v>803</v>
      </c>
      <c r="D283" s="209" t="s">
        <v>1204</v>
      </c>
      <c r="E283" s="209" t="s">
        <v>802</v>
      </c>
      <c r="F283" s="209" t="s">
        <v>149</v>
      </c>
      <c r="G283" s="209"/>
      <c r="H283" s="209" t="s">
        <v>1602</v>
      </c>
      <c r="I283" s="189" t="s">
        <v>1317</v>
      </c>
      <c r="J283" s="231" t="str">
        <f t="shared" si="8"/>
        <v>GoldTokuriki Honten Co., Ltd.</v>
      </c>
      <c r="K283" s="231" t="str">
        <f t="shared" si="9"/>
        <v>GoldTokuriki Honten Co., Ltd.</v>
      </c>
    </row>
    <row r="284" spans="1:11">
      <c r="A284" s="209" t="s">
        <v>140</v>
      </c>
      <c r="B284" s="209" t="s">
        <v>323</v>
      </c>
      <c r="C284" s="209" t="s">
        <v>323</v>
      </c>
      <c r="D284" s="209" t="s">
        <v>1232</v>
      </c>
      <c r="E284" s="209" t="s">
        <v>322</v>
      </c>
      <c r="F284" s="209" t="s">
        <v>149</v>
      </c>
      <c r="G284" s="209"/>
      <c r="H284" s="209" t="s">
        <v>1233</v>
      </c>
      <c r="I284" s="209" t="s">
        <v>1234</v>
      </c>
      <c r="J284" s="231" t="str">
        <f t="shared" si="8"/>
        <v>GoldTongling Nonferrous Metals Group Co., Ltd.</v>
      </c>
      <c r="K284" s="231" t="str">
        <f t="shared" si="9"/>
        <v>GoldTongling Nonferrous Metals Group Co., Ltd.</v>
      </c>
    </row>
    <row r="285" spans="1:11">
      <c r="A285" s="209" t="s">
        <v>140</v>
      </c>
      <c r="B285" s="209" t="s">
        <v>1603</v>
      </c>
      <c r="C285" s="209" t="s">
        <v>323</v>
      </c>
      <c r="D285" s="209" t="s">
        <v>1232</v>
      </c>
      <c r="E285" s="209" t="s">
        <v>322</v>
      </c>
      <c r="F285" s="209" t="s">
        <v>149</v>
      </c>
      <c r="G285" s="209"/>
      <c r="H285" s="209" t="s">
        <v>1233</v>
      </c>
      <c r="I285" s="209" t="s">
        <v>1234</v>
      </c>
      <c r="J285" s="231" t="str">
        <f t="shared" si="8"/>
        <v>GoldTongLing Nonferrous Metals Group Holdings Co., Ltd.</v>
      </c>
      <c r="K285" s="231" t="str">
        <f t="shared" si="9"/>
        <v>GoldTongLing Nonferrous Metals Group Holdings Co., Ltd.</v>
      </c>
    </row>
    <row r="286" spans="1:11">
      <c r="A286" s="209" t="s">
        <v>140</v>
      </c>
      <c r="B286" s="209" t="s">
        <v>1604</v>
      </c>
      <c r="C286" s="209" t="s">
        <v>835</v>
      </c>
      <c r="D286" s="209" t="s">
        <v>1380</v>
      </c>
      <c r="E286" s="209" t="s">
        <v>834</v>
      </c>
      <c r="F286" s="209" t="s">
        <v>149</v>
      </c>
      <c r="G286" s="209"/>
      <c r="H286" s="209" t="s">
        <v>1381</v>
      </c>
      <c r="I286" s="209" t="s">
        <v>1382</v>
      </c>
      <c r="J286" s="231" t="str">
        <f t="shared" si="8"/>
        <v>GoldTony Goetz NV</v>
      </c>
      <c r="K286" s="231" t="str">
        <f t="shared" si="9"/>
        <v>GoldTony Goetz NV</v>
      </c>
    </row>
    <row r="287" spans="1:11">
      <c r="A287" s="209" t="s">
        <v>140</v>
      </c>
      <c r="B287" s="209" t="s">
        <v>1091</v>
      </c>
      <c r="C287" s="209" t="s">
        <v>1091</v>
      </c>
      <c r="D287" s="209" t="s">
        <v>1402</v>
      </c>
      <c r="E287" s="209" t="s">
        <v>1090</v>
      </c>
      <c r="F287" s="209" t="s">
        <v>149</v>
      </c>
      <c r="G287" s="209"/>
      <c r="H287" s="209" t="s">
        <v>1605</v>
      </c>
      <c r="I287" s="209" t="s">
        <v>1606</v>
      </c>
      <c r="J287" s="231" t="str">
        <f t="shared" si="8"/>
        <v>GoldTOO Tau-Ken-Altyn</v>
      </c>
      <c r="K287" s="231" t="str">
        <f t="shared" si="9"/>
        <v>GoldTOO Tau-Ken-Altyn</v>
      </c>
    </row>
    <row r="288" spans="1:11">
      <c r="A288" s="209" t="s">
        <v>140</v>
      </c>
      <c r="B288" s="209" t="s">
        <v>326</v>
      </c>
      <c r="C288" s="209" t="s">
        <v>326</v>
      </c>
      <c r="D288" s="209" t="s">
        <v>1307</v>
      </c>
      <c r="E288" s="209" t="s">
        <v>325</v>
      </c>
      <c r="F288" s="209" t="s">
        <v>149</v>
      </c>
      <c r="G288" s="209"/>
      <c r="H288" s="209" t="s">
        <v>1607</v>
      </c>
      <c r="I288" s="209" t="s">
        <v>1608</v>
      </c>
      <c r="J288" s="231" t="str">
        <f t="shared" si="8"/>
        <v>GoldTorecom</v>
      </c>
      <c r="K288" s="231" t="str">
        <f t="shared" si="9"/>
        <v>GoldTorecom</v>
      </c>
    </row>
    <row r="289" spans="1:11">
      <c r="A289" s="209" t="s">
        <v>140</v>
      </c>
      <c r="B289" s="209" t="s">
        <v>1609</v>
      </c>
      <c r="C289" s="209" t="s">
        <v>1088</v>
      </c>
      <c r="D289" s="209" t="s">
        <v>1227</v>
      </c>
      <c r="E289" s="209" t="s">
        <v>1087</v>
      </c>
      <c r="F289" s="209" t="s">
        <v>149</v>
      </c>
      <c r="G289" s="209"/>
      <c r="H289" s="209" t="s">
        <v>1440</v>
      </c>
      <c r="I289" s="209" t="s">
        <v>1441</v>
      </c>
      <c r="J289" s="231" t="str">
        <f t="shared" si="8"/>
        <v>GoldUbro-Union of Brazilian Refiners</v>
      </c>
      <c r="K289" s="231" t="str">
        <f t="shared" si="9"/>
        <v>GoldUbro-Union of Brazilian Refiners</v>
      </c>
    </row>
    <row r="290" spans="1:11">
      <c r="A290" s="209" t="s">
        <v>140</v>
      </c>
      <c r="B290" s="209" t="s">
        <v>1610</v>
      </c>
      <c r="C290" s="209" t="s">
        <v>993</v>
      </c>
      <c r="D290" s="209" t="s">
        <v>1307</v>
      </c>
      <c r="E290" s="209" t="s">
        <v>992</v>
      </c>
      <c r="F290" s="209" t="s">
        <v>149</v>
      </c>
      <c r="G290" s="209"/>
      <c r="H290" s="209" t="s">
        <v>1435</v>
      </c>
      <c r="I290" s="209" t="s">
        <v>1436</v>
      </c>
      <c r="J290" s="231" t="str">
        <f t="shared" si="8"/>
        <v>GoldUlsan LS</v>
      </c>
      <c r="K290" s="231" t="str">
        <f t="shared" si="9"/>
        <v>GoldUlsan LS</v>
      </c>
    </row>
    <row r="291" spans="1:11">
      <c r="A291" s="209" t="s">
        <v>140</v>
      </c>
      <c r="B291" s="209" t="s">
        <v>1611</v>
      </c>
      <c r="C291" s="209" t="s">
        <v>539</v>
      </c>
      <c r="D291" s="209" t="s">
        <v>1380</v>
      </c>
      <c r="E291" s="209" t="s">
        <v>538</v>
      </c>
      <c r="F291" s="209" t="s">
        <v>149</v>
      </c>
      <c r="G291" s="209"/>
      <c r="H291" s="209" t="s">
        <v>1456</v>
      </c>
      <c r="I291" s="209" t="s">
        <v>1382</v>
      </c>
      <c r="J291" s="231" t="str">
        <f t="shared" si="8"/>
        <v>GoldUmicore Precious Metals Refining Hoboken</v>
      </c>
      <c r="K291" s="231" t="str">
        <f t="shared" si="9"/>
        <v>GoldUmicore Precious Metals Refining Hoboken</v>
      </c>
    </row>
    <row r="292" spans="1:11">
      <c r="A292" s="209" t="s">
        <v>140</v>
      </c>
      <c r="B292" s="209" t="s">
        <v>390</v>
      </c>
      <c r="C292" s="209" t="s">
        <v>390</v>
      </c>
      <c r="D292" s="209" t="s">
        <v>1612</v>
      </c>
      <c r="E292" s="209" t="s">
        <v>389</v>
      </c>
      <c r="F292" s="209" t="s">
        <v>149</v>
      </c>
      <c r="G292" s="209"/>
      <c r="H292" s="209" t="s">
        <v>1613</v>
      </c>
      <c r="I292" s="189" t="s">
        <v>1614</v>
      </c>
      <c r="J292" s="231" t="str">
        <f t="shared" si="8"/>
        <v>GoldUmicore Precious Metals Thailand</v>
      </c>
      <c r="K292" s="231" t="str">
        <f t="shared" si="9"/>
        <v>GoldUmicore Precious Metals Thailand</v>
      </c>
    </row>
    <row r="293" spans="1:11">
      <c r="A293" s="209" t="s">
        <v>140</v>
      </c>
      <c r="B293" s="209" t="s">
        <v>539</v>
      </c>
      <c r="C293" s="209" t="s">
        <v>539</v>
      </c>
      <c r="D293" s="209" t="s">
        <v>1380</v>
      </c>
      <c r="E293" s="209" t="s">
        <v>538</v>
      </c>
      <c r="F293" s="209" t="s">
        <v>149</v>
      </c>
      <c r="G293" s="209"/>
      <c r="H293" s="209" t="s">
        <v>1456</v>
      </c>
      <c r="I293" s="189" t="s">
        <v>1382</v>
      </c>
      <c r="J293" s="231" t="str">
        <f t="shared" si="8"/>
        <v>GoldUmicore S.A. Business Unit Precious Metals Refining</v>
      </c>
      <c r="K293" s="231" t="str">
        <f t="shared" si="9"/>
        <v>GoldUmicore S.A. Business Unit Precious Metals Refining</v>
      </c>
    </row>
    <row r="294" spans="1:11">
      <c r="A294" s="209" t="s">
        <v>140</v>
      </c>
      <c r="B294" s="209" t="s">
        <v>333</v>
      </c>
      <c r="C294" s="209" t="s">
        <v>333</v>
      </c>
      <c r="D294" s="209" t="s">
        <v>1189</v>
      </c>
      <c r="E294" s="209" t="s">
        <v>332</v>
      </c>
      <c r="F294" s="209" t="s">
        <v>149</v>
      </c>
      <c r="G294" s="209"/>
      <c r="H294" s="209" t="s">
        <v>1615</v>
      </c>
      <c r="I294" s="209" t="s">
        <v>1443</v>
      </c>
      <c r="J294" s="231" t="str">
        <f t="shared" si="8"/>
        <v>GoldUnited Precious Metal Refining, Inc.</v>
      </c>
      <c r="K294" s="231" t="str">
        <f t="shared" si="9"/>
        <v>GoldUnited Precious Metal Refining, Inc.</v>
      </c>
    </row>
    <row r="295" spans="1:11">
      <c r="A295" s="209" t="s">
        <v>140</v>
      </c>
      <c r="B295" s="209" t="s">
        <v>806</v>
      </c>
      <c r="C295" s="209" t="s">
        <v>806</v>
      </c>
      <c r="D295" s="209" t="s">
        <v>1237</v>
      </c>
      <c r="E295" s="209" t="s">
        <v>805</v>
      </c>
      <c r="F295" s="209" t="s">
        <v>149</v>
      </c>
      <c r="G295" s="209"/>
      <c r="H295" s="209" t="s">
        <v>1616</v>
      </c>
      <c r="I295" s="209" t="s">
        <v>1239</v>
      </c>
      <c r="J295" s="231" t="str">
        <f t="shared" si="8"/>
        <v>GoldValcambi S.A.</v>
      </c>
      <c r="K295" s="231" t="str">
        <f t="shared" si="9"/>
        <v>GoldValcambi S.A.</v>
      </c>
    </row>
    <row r="296" spans="1:11">
      <c r="A296" s="209" t="s">
        <v>140</v>
      </c>
      <c r="B296" s="209" t="s">
        <v>1155</v>
      </c>
      <c r="C296" s="209" t="s">
        <v>1155</v>
      </c>
      <c r="D296" s="209" t="s">
        <v>1527</v>
      </c>
      <c r="E296" s="209" t="s">
        <v>1154</v>
      </c>
      <c r="F296" s="209" t="s">
        <v>149</v>
      </c>
      <c r="G296" s="209"/>
      <c r="H296" s="209" t="s">
        <v>1617</v>
      </c>
      <c r="I296" s="209" t="s">
        <v>1618</v>
      </c>
      <c r="J296" s="231" t="str">
        <f t="shared" si="8"/>
        <v>GoldWEEEREFINING</v>
      </c>
      <c r="K296" s="231" t="str">
        <f t="shared" si="9"/>
        <v>GoldWEEEREFINING</v>
      </c>
    </row>
    <row r="297" spans="1:11">
      <c r="A297" s="209" t="s">
        <v>140</v>
      </c>
      <c r="B297" s="209" t="s">
        <v>336</v>
      </c>
      <c r="C297" s="209" t="s">
        <v>336</v>
      </c>
      <c r="D297" s="209" t="s">
        <v>1186</v>
      </c>
      <c r="E297" s="209" t="s">
        <v>335</v>
      </c>
      <c r="F297" s="209" t="s">
        <v>149</v>
      </c>
      <c r="G297" s="209"/>
      <c r="H297" s="209" t="s">
        <v>1201</v>
      </c>
      <c r="I297" s="209" t="s">
        <v>1202</v>
      </c>
      <c r="J297" s="231" t="str">
        <f t="shared" si="8"/>
        <v>GoldWestern Australian Mint (T/a The Perth Mint)</v>
      </c>
      <c r="K297" s="231" t="str">
        <f t="shared" si="9"/>
        <v>GoldWestern Australian Mint (T/a The Perth Mint)</v>
      </c>
    </row>
    <row r="298" spans="1:11">
      <c r="A298" s="209" t="s">
        <v>140</v>
      </c>
      <c r="B298" s="209" t="s">
        <v>848</v>
      </c>
      <c r="C298" s="209" t="s">
        <v>848</v>
      </c>
      <c r="D298" s="209" t="s">
        <v>1197</v>
      </c>
      <c r="E298" s="209" t="s">
        <v>847</v>
      </c>
      <c r="F298" s="209" t="s">
        <v>149</v>
      </c>
      <c r="G298" s="209"/>
      <c r="H298" s="209" t="s">
        <v>1198</v>
      </c>
      <c r="I298" s="209" t="s">
        <v>1199</v>
      </c>
      <c r="J298" s="231" t="str">
        <f t="shared" si="8"/>
        <v>GoldWIELAND Edelmetalle GmbH</v>
      </c>
      <c r="K298" s="231" t="str">
        <f t="shared" si="9"/>
        <v>GoldWIELAND Edelmetalle GmbH</v>
      </c>
    </row>
    <row r="299" spans="1:11">
      <c r="A299" s="209" t="s">
        <v>140</v>
      </c>
      <c r="B299" s="209" t="s">
        <v>1619</v>
      </c>
      <c r="C299" s="209" t="s">
        <v>371</v>
      </c>
      <c r="D299" s="209" t="s">
        <v>1189</v>
      </c>
      <c r="E299" s="209" t="s">
        <v>370</v>
      </c>
      <c r="F299" s="209" t="s">
        <v>149</v>
      </c>
      <c r="G299" s="209"/>
      <c r="H299" s="209" t="s">
        <v>1442</v>
      </c>
      <c r="I299" s="209" t="s">
        <v>1443</v>
      </c>
      <c r="J299" s="231" t="str">
        <f t="shared" si="8"/>
        <v>GoldWilliams Advanced Materials</v>
      </c>
      <c r="K299" s="231" t="str">
        <f t="shared" si="9"/>
        <v>GoldWilliams Advanced Materials</v>
      </c>
    </row>
    <row r="300" spans="1:11">
      <c r="A300" s="209" t="s">
        <v>140</v>
      </c>
      <c r="B300" s="209" t="s">
        <v>1620</v>
      </c>
      <c r="C300" s="209" t="s">
        <v>937</v>
      </c>
      <c r="D300" s="209" t="s">
        <v>1240</v>
      </c>
      <c r="E300" s="209" t="s">
        <v>936</v>
      </c>
      <c r="F300" s="209" t="s">
        <v>149</v>
      </c>
      <c r="G300" s="209"/>
      <c r="H300" s="209" t="s">
        <v>1277</v>
      </c>
      <c r="I300" s="209" t="s">
        <v>1278</v>
      </c>
      <c r="J300" s="231" t="str">
        <f t="shared" si="8"/>
        <v>GoldXstrata</v>
      </c>
      <c r="K300" s="231" t="str">
        <f t="shared" si="9"/>
        <v>GoldXstrata</v>
      </c>
    </row>
    <row r="301" spans="1:11">
      <c r="A301" s="209" t="s">
        <v>140</v>
      </c>
      <c r="B301" s="209" t="s">
        <v>809</v>
      </c>
      <c r="C301" s="209" t="s">
        <v>809</v>
      </c>
      <c r="D301" s="209" t="s">
        <v>1204</v>
      </c>
      <c r="E301" s="209" t="s">
        <v>808</v>
      </c>
      <c r="F301" s="209" t="s">
        <v>149</v>
      </c>
      <c r="G301" s="209"/>
      <c r="H301" s="209" t="s">
        <v>1621</v>
      </c>
      <c r="I301" s="209" t="s">
        <v>1622</v>
      </c>
      <c r="J301" s="231" t="str">
        <f t="shared" si="8"/>
        <v>GoldYamakin Co., Ltd.</v>
      </c>
      <c r="K301" s="231" t="str">
        <f t="shared" si="9"/>
        <v>GoldYamakin Co., Ltd.</v>
      </c>
    </row>
    <row r="302" spans="1:11">
      <c r="A302" s="209" t="s">
        <v>140</v>
      </c>
      <c r="B302" s="209" t="s">
        <v>1623</v>
      </c>
      <c r="C302" s="209" t="s">
        <v>809</v>
      </c>
      <c r="D302" s="209" t="s">
        <v>1204</v>
      </c>
      <c r="E302" s="209" t="s">
        <v>808</v>
      </c>
      <c r="F302" s="209" t="s">
        <v>149</v>
      </c>
      <c r="G302" s="209"/>
      <c r="H302" s="209" t="s">
        <v>1621</v>
      </c>
      <c r="I302" s="209" t="s">
        <v>1622</v>
      </c>
      <c r="J302" s="231" t="str">
        <f t="shared" si="8"/>
        <v>GoldYamamoto Precious Co., Ltd.</v>
      </c>
      <c r="K302" s="231" t="str">
        <f t="shared" si="9"/>
        <v>GoldYamamoto Precious Co., Ltd.</v>
      </c>
    </row>
    <row r="303" spans="1:11">
      <c r="A303" s="209" t="s">
        <v>140</v>
      </c>
      <c r="B303" s="209" t="s">
        <v>1624</v>
      </c>
      <c r="C303" s="209" t="s">
        <v>809</v>
      </c>
      <c r="D303" s="209" t="s">
        <v>1204</v>
      </c>
      <c r="E303" s="209" t="s">
        <v>808</v>
      </c>
      <c r="F303" s="209" t="s">
        <v>149</v>
      </c>
      <c r="G303" s="209"/>
      <c r="H303" s="209" t="s">
        <v>1621</v>
      </c>
      <c r="I303" s="209" t="s">
        <v>1622</v>
      </c>
      <c r="J303" s="231" t="str">
        <f t="shared" si="8"/>
        <v>GoldYamamoto Precious Metal Co., Ltd.</v>
      </c>
      <c r="K303" s="231" t="str">
        <f t="shared" si="9"/>
        <v>GoldYamamoto Precious Metal Co., Ltd.</v>
      </c>
    </row>
    <row r="304" spans="1:11">
      <c r="A304" s="209" t="s">
        <v>140</v>
      </c>
      <c r="B304" s="209" t="s">
        <v>1625</v>
      </c>
      <c r="C304" s="209" t="s">
        <v>809</v>
      </c>
      <c r="D304" s="209" t="s">
        <v>1204</v>
      </c>
      <c r="E304" s="209" t="s">
        <v>808</v>
      </c>
      <c r="F304" s="209" t="s">
        <v>149</v>
      </c>
      <c r="G304" s="209"/>
      <c r="H304" s="209" t="s">
        <v>1621</v>
      </c>
      <c r="I304" s="209" t="s">
        <v>1622</v>
      </c>
      <c r="J304" s="231" t="str">
        <f t="shared" si="8"/>
        <v>GoldYamamoto Precision Metals</v>
      </c>
      <c r="K304" s="231" t="str">
        <f t="shared" si="9"/>
        <v>GoldYamamoto Precision Metals</v>
      </c>
    </row>
    <row r="305" spans="1:11">
      <c r="A305" s="209" t="s">
        <v>140</v>
      </c>
      <c r="B305" s="209" t="s">
        <v>1626</v>
      </c>
      <c r="C305" s="209" t="s">
        <v>313</v>
      </c>
      <c r="D305" s="209" t="s">
        <v>1232</v>
      </c>
      <c r="E305" s="209" t="s">
        <v>312</v>
      </c>
      <c r="F305" s="209" t="s">
        <v>149</v>
      </c>
      <c r="G305" s="209"/>
      <c r="H305" s="209" t="s">
        <v>1358</v>
      </c>
      <c r="I305" s="209" t="s">
        <v>1297</v>
      </c>
      <c r="J305" s="231" t="str">
        <f t="shared" si="8"/>
        <v>GoldYantai NUS Safina tech environmental Refinery Co. Ltd.</v>
      </c>
      <c r="K305" s="231" t="str">
        <f t="shared" si="9"/>
        <v>GoldYantai NUS Safina tech environmental Refinery Co. Ltd.</v>
      </c>
    </row>
    <row r="306" spans="1:11">
      <c r="A306" s="209" t="s">
        <v>140</v>
      </c>
      <c r="B306" s="209" t="s">
        <v>545</v>
      </c>
      <c r="C306" s="209" t="s">
        <v>545</v>
      </c>
      <c r="D306" s="209" t="s">
        <v>1204</v>
      </c>
      <c r="E306" s="209" t="s">
        <v>544</v>
      </c>
      <c r="F306" s="209" t="s">
        <v>149</v>
      </c>
      <c r="G306" s="209"/>
      <c r="H306" s="209" t="s">
        <v>1627</v>
      </c>
      <c r="I306" s="209" t="s">
        <v>1567</v>
      </c>
      <c r="J306" s="231" t="str">
        <f t="shared" si="8"/>
        <v>GoldYokohama Metal Co., Ltd.</v>
      </c>
      <c r="K306" s="231" t="str">
        <f t="shared" si="9"/>
        <v>GoldYokohama Metal Co., Ltd.</v>
      </c>
    </row>
    <row r="307" spans="1:11">
      <c r="A307" s="209" t="s">
        <v>140</v>
      </c>
      <c r="B307" s="209" t="s">
        <v>281</v>
      </c>
      <c r="C307" s="209" t="s">
        <v>281</v>
      </c>
      <c r="D307" s="209" t="s">
        <v>1232</v>
      </c>
      <c r="E307" s="209" t="s">
        <v>280</v>
      </c>
      <c r="F307" s="209" t="s">
        <v>149</v>
      </c>
      <c r="G307" s="209"/>
      <c r="H307" s="209" t="s">
        <v>1287</v>
      </c>
      <c r="I307" s="209" t="s">
        <v>1288</v>
      </c>
      <c r="J307" s="231" t="str">
        <f t="shared" si="8"/>
        <v>GoldYunnan Copper Industry Co., Ltd.</v>
      </c>
      <c r="K307" s="231" t="str">
        <f t="shared" si="9"/>
        <v>GoldYunnan Copper Industry Co., Ltd.</v>
      </c>
    </row>
    <row r="308" spans="1:11">
      <c r="A308" s="209" t="s">
        <v>140</v>
      </c>
      <c r="B308" s="209" t="s">
        <v>1628</v>
      </c>
      <c r="C308" s="209" t="s">
        <v>788</v>
      </c>
      <c r="D308" s="209" t="s">
        <v>1232</v>
      </c>
      <c r="E308" s="209" t="s">
        <v>787</v>
      </c>
      <c r="F308" s="209" t="s">
        <v>149</v>
      </c>
      <c r="G308" s="209"/>
      <c r="H308" s="209" t="s">
        <v>1358</v>
      </c>
      <c r="I308" s="209" t="s">
        <v>1297</v>
      </c>
      <c r="J308" s="231" t="str">
        <f t="shared" si="8"/>
        <v>GoldZhao Jin Mining Industry Co Ltd</v>
      </c>
      <c r="K308" s="231" t="str">
        <f t="shared" si="9"/>
        <v>GoldZhao Jin Mining Industry Co Ltd</v>
      </c>
    </row>
    <row r="309" spans="1:11">
      <c r="A309" s="209" t="s">
        <v>140</v>
      </c>
      <c r="B309" s="209" t="s">
        <v>1629</v>
      </c>
      <c r="C309" s="209" t="s">
        <v>788</v>
      </c>
      <c r="D309" s="209" t="s">
        <v>1232</v>
      </c>
      <c r="E309" s="209" t="s">
        <v>787</v>
      </c>
      <c r="F309" s="209" t="s">
        <v>149</v>
      </c>
      <c r="G309" s="209"/>
      <c r="H309" s="209" t="s">
        <v>1358</v>
      </c>
      <c r="I309" s="209" t="s">
        <v>1297</v>
      </c>
      <c r="J309" s="231" t="str">
        <f t="shared" si="8"/>
        <v>GoldZhao Yuan Gold Mine</v>
      </c>
      <c r="K309" s="231" t="str">
        <f t="shared" si="9"/>
        <v>GoldZhao Yuan Gold Mine</v>
      </c>
    </row>
    <row r="310" spans="1:11">
      <c r="A310" s="209" t="s">
        <v>140</v>
      </c>
      <c r="B310" s="209" t="s">
        <v>1630</v>
      </c>
      <c r="C310" s="209" t="s">
        <v>788</v>
      </c>
      <c r="D310" s="209" t="s">
        <v>1232</v>
      </c>
      <c r="E310" s="209" t="s">
        <v>787</v>
      </c>
      <c r="F310" s="209" t="s">
        <v>149</v>
      </c>
      <c r="G310" s="209"/>
      <c r="H310" s="209" t="s">
        <v>1358</v>
      </c>
      <c r="I310" s="209" t="s">
        <v>1297</v>
      </c>
      <c r="J310" s="231" t="str">
        <f t="shared" si="8"/>
        <v>GoldZhao Yuan Gold Smelter of ZhongJin</v>
      </c>
      <c r="K310" s="231" t="str">
        <f t="shared" si="9"/>
        <v>GoldZhao Yuan Gold Smelter of ZhongJin</v>
      </c>
    </row>
    <row r="311" spans="1:11">
      <c r="A311" s="209" t="s">
        <v>140</v>
      </c>
      <c r="B311" s="209" t="s">
        <v>1631</v>
      </c>
      <c r="C311" s="209" t="s">
        <v>788</v>
      </c>
      <c r="D311" s="209" t="s">
        <v>1232</v>
      </c>
      <c r="E311" s="209" t="s">
        <v>787</v>
      </c>
      <c r="F311" s="209" t="s">
        <v>149</v>
      </c>
      <c r="G311" s="209"/>
      <c r="H311" s="209" t="s">
        <v>1358</v>
      </c>
      <c r="I311" s="209" t="s">
        <v>1297</v>
      </c>
      <c r="J311" s="231" t="str">
        <f t="shared" si="8"/>
        <v>GoldZhao Yuan Jin Kuang</v>
      </c>
      <c r="K311" s="231" t="str">
        <f t="shared" si="9"/>
        <v>GoldZhao Yuan Jin Kuang</v>
      </c>
    </row>
    <row r="312" spans="1:11">
      <c r="A312" s="209" t="s">
        <v>140</v>
      </c>
      <c r="B312" s="209" t="s">
        <v>1632</v>
      </c>
      <c r="C312" s="209" t="s">
        <v>788</v>
      </c>
      <c r="D312" s="209" t="s">
        <v>1232</v>
      </c>
      <c r="E312" s="209" t="s">
        <v>787</v>
      </c>
      <c r="F312" s="209" t="s">
        <v>149</v>
      </c>
      <c r="G312" s="209"/>
      <c r="H312" s="209" t="s">
        <v>1358</v>
      </c>
      <c r="I312" s="209" t="s">
        <v>1297</v>
      </c>
      <c r="J312" s="231" t="str">
        <f t="shared" si="8"/>
        <v>GoldZhaojin Mining Industry Co., Ltd.</v>
      </c>
      <c r="K312" s="231" t="str">
        <f t="shared" si="9"/>
        <v>GoldZhaojin Mining Industry Co., Ltd.</v>
      </c>
    </row>
    <row r="313" spans="1:11">
      <c r="A313" s="209" t="s">
        <v>140</v>
      </c>
      <c r="B313" s="209" t="s">
        <v>1633</v>
      </c>
      <c r="C313" s="209" t="s">
        <v>788</v>
      </c>
      <c r="D313" s="209" t="s">
        <v>1232</v>
      </c>
      <c r="E313" s="209" t="s">
        <v>787</v>
      </c>
      <c r="F313" s="209" t="s">
        <v>149</v>
      </c>
      <c r="G313" s="209"/>
      <c r="H313" s="209" t="s">
        <v>1358</v>
      </c>
      <c r="I313" s="189" t="s">
        <v>1297</v>
      </c>
      <c r="J313" s="231" t="str">
        <f t="shared" si="8"/>
        <v>Goldzhaojinjinyinyelian</v>
      </c>
      <c r="K313" s="231" t="str">
        <f t="shared" si="9"/>
        <v>Goldzhaojinjinyinyelian</v>
      </c>
    </row>
    <row r="314" spans="1:11">
      <c r="A314" s="209" t="s">
        <v>140</v>
      </c>
      <c r="B314" s="209" t="s">
        <v>1634</v>
      </c>
      <c r="C314" s="209" t="s">
        <v>788</v>
      </c>
      <c r="D314" s="209" t="s">
        <v>1232</v>
      </c>
      <c r="E314" s="209" t="s">
        <v>787</v>
      </c>
      <c r="F314" s="209" t="s">
        <v>149</v>
      </c>
      <c r="G314" s="209"/>
      <c r="H314" s="209" t="s">
        <v>1358</v>
      </c>
      <c r="I314" s="189" t="s">
        <v>1297</v>
      </c>
      <c r="J314" s="231" t="str">
        <f t="shared" si="8"/>
        <v>GoldZhaoyuan Gold Group</v>
      </c>
      <c r="K314" s="231" t="str">
        <f t="shared" si="9"/>
        <v>GoldZhaoyuan Gold Group</v>
      </c>
    </row>
    <row r="315" spans="1:11">
      <c r="A315" s="209" t="s">
        <v>140</v>
      </c>
      <c r="B315" s="209" t="s">
        <v>1635</v>
      </c>
      <c r="C315" s="209" t="s">
        <v>365</v>
      </c>
      <c r="D315" s="209" t="s">
        <v>1232</v>
      </c>
      <c r="E315" s="209" t="s">
        <v>364</v>
      </c>
      <c r="F315" s="209" t="s">
        <v>149</v>
      </c>
      <c r="G315" s="209"/>
      <c r="H315" s="209" t="s">
        <v>1293</v>
      </c>
      <c r="I315" s="209" t="s">
        <v>1294</v>
      </c>
      <c r="J315" s="231" t="str">
        <f t="shared" si="8"/>
        <v>GoldZhongjin Gold Corporation Limited</v>
      </c>
      <c r="K315" s="231" t="str">
        <f t="shared" si="9"/>
        <v>GoldZhongjin Gold Corporation Limited</v>
      </c>
    </row>
    <row r="316" spans="1:11">
      <c r="A316" s="209" t="s">
        <v>140</v>
      </c>
      <c r="B316" s="209" t="s">
        <v>365</v>
      </c>
      <c r="C316" s="209" t="s">
        <v>365</v>
      </c>
      <c r="D316" s="209" t="s">
        <v>1232</v>
      </c>
      <c r="E316" s="209" t="s">
        <v>364</v>
      </c>
      <c r="F316" s="209" t="s">
        <v>149</v>
      </c>
      <c r="G316" s="209"/>
      <c r="H316" s="209" t="s">
        <v>1293</v>
      </c>
      <c r="I316" s="209" t="s">
        <v>1294</v>
      </c>
      <c r="J316" s="231" t="str">
        <f t="shared" si="8"/>
        <v>GoldZhongyuan Gold Smelter of Zhongjin Gold Corporation</v>
      </c>
      <c r="K316" s="231" t="str">
        <f t="shared" si="9"/>
        <v>GoldZhongyuan Gold Smelter of Zhongjin Gold Corporation</v>
      </c>
    </row>
    <row r="317" spans="1:11">
      <c r="A317" s="209" t="s">
        <v>140</v>
      </c>
      <c r="B317" s="209" t="s">
        <v>1636</v>
      </c>
      <c r="C317" s="209" t="s">
        <v>379</v>
      </c>
      <c r="D317" s="209" t="s">
        <v>1232</v>
      </c>
      <c r="E317" s="209" t="s">
        <v>378</v>
      </c>
      <c r="F317" s="209" t="s">
        <v>149</v>
      </c>
      <c r="G317" s="209"/>
      <c r="H317" s="209" t="s">
        <v>1339</v>
      </c>
      <c r="I317" s="209" t="s">
        <v>1340</v>
      </c>
      <c r="J317" s="231" t="str">
        <f t="shared" si="8"/>
        <v>GoldZijin Kuang Ye Refinery</v>
      </c>
      <c r="K317" s="231" t="str">
        <f t="shared" si="9"/>
        <v>GoldZijin Kuang Ye Refinery</v>
      </c>
    </row>
    <row r="318" spans="1:11">
      <c r="A318" s="209" t="s">
        <v>140</v>
      </c>
      <c r="B318" s="209" t="s">
        <v>1637</v>
      </c>
      <c r="C318" s="209" t="s">
        <v>379</v>
      </c>
      <c r="D318" s="209" t="s">
        <v>1232</v>
      </c>
      <c r="E318" s="209" t="s">
        <v>378</v>
      </c>
      <c r="F318" s="209" t="s">
        <v>149</v>
      </c>
      <c r="G318" s="209"/>
      <c r="H318" s="209" t="s">
        <v>1339</v>
      </c>
      <c r="I318" s="209" t="s">
        <v>1340</v>
      </c>
      <c r="J318" s="231" t="str">
        <f t="shared" si="8"/>
        <v>GoldZijin Mining Industry Corporation</v>
      </c>
      <c r="K318" s="231" t="str">
        <f t="shared" si="9"/>
        <v>GoldZijin Mining Industry Corporation</v>
      </c>
    </row>
    <row r="319" spans="1:11">
      <c r="A319" s="209" t="s">
        <v>140</v>
      </c>
      <c r="B319" s="209" t="s">
        <v>1638</v>
      </c>
      <c r="C319" s="209"/>
      <c r="D319" s="209"/>
      <c r="E319" s="209"/>
      <c r="F319" s="209"/>
      <c r="G319" s="209"/>
      <c r="H319" s="209"/>
      <c r="I319" s="209"/>
      <c r="J319" s="231" t="str">
        <f t="shared" si="8"/>
        <v>GoldSmelter not listed</v>
      </c>
      <c r="K319" s="231" t="str">
        <f t="shared" si="9"/>
        <v>GoldSmelter not listed</v>
      </c>
    </row>
    <row r="320" spans="1:11">
      <c r="A320" s="209" t="s">
        <v>140</v>
      </c>
      <c r="B320" s="209" t="s">
        <v>144</v>
      </c>
      <c r="C320" s="209" t="s">
        <v>127</v>
      </c>
      <c r="D320" s="209" t="s">
        <v>127</v>
      </c>
      <c r="E320" s="209"/>
      <c r="F320" s="209"/>
      <c r="G320" s="209"/>
      <c r="H320" s="209"/>
      <c r="I320" s="209"/>
      <c r="J320" s="231" t="str">
        <f t="shared" si="8"/>
        <v>GoldSmelter not yet identified</v>
      </c>
      <c r="K320" s="231" t="str">
        <f t="shared" si="9"/>
        <v>GoldSmelter not yet identified</v>
      </c>
    </row>
    <row r="321" spans="1:11">
      <c r="A321" s="209" t="s">
        <v>137</v>
      </c>
      <c r="B321" s="209" t="s">
        <v>912</v>
      </c>
      <c r="C321" s="209" t="s">
        <v>912</v>
      </c>
      <c r="D321" s="209" t="s">
        <v>1639</v>
      </c>
      <c r="E321" s="209" t="s">
        <v>911</v>
      </c>
      <c r="F321" s="209" t="s">
        <v>149</v>
      </c>
      <c r="G321" s="209"/>
      <c r="H321" s="209" t="s">
        <v>1640</v>
      </c>
      <c r="I321" s="209" t="s">
        <v>1640</v>
      </c>
      <c r="J321" s="231" t="str">
        <f t="shared" si="8"/>
        <v>Tantalum5D Production OU</v>
      </c>
      <c r="K321" s="231" t="str">
        <f t="shared" si="9"/>
        <v>Tantalum5D Production OU</v>
      </c>
    </row>
    <row r="322" spans="1:11">
      <c r="A322" s="209" t="s">
        <v>137</v>
      </c>
      <c r="B322" s="209" t="s">
        <v>1641</v>
      </c>
      <c r="C322" s="209" t="s">
        <v>912</v>
      </c>
      <c r="D322" s="209" t="s">
        <v>1639</v>
      </c>
      <c r="E322" s="209" t="s">
        <v>911</v>
      </c>
      <c r="F322" s="209" t="s">
        <v>149</v>
      </c>
      <c r="G322" s="209"/>
      <c r="H322" s="209" t="s">
        <v>1640</v>
      </c>
      <c r="I322" s="209" t="s">
        <v>1640</v>
      </c>
      <c r="J322" s="231" t="str">
        <f t="shared" si="8"/>
        <v>Tantalum5D Production OÜ</v>
      </c>
      <c r="K322" s="231" t="str">
        <f t="shared" si="9"/>
        <v>Tantalum5D Production OÜ</v>
      </c>
    </row>
    <row r="323" spans="1:11">
      <c r="A323" s="209" t="s">
        <v>137</v>
      </c>
      <c r="B323" s="209" t="s">
        <v>990</v>
      </c>
      <c r="C323" s="209" t="s">
        <v>990</v>
      </c>
      <c r="D323" s="209" t="s">
        <v>1227</v>
      </c>
      <c r="E323" s="209" t="s">
        <v>989</v>
      </c>
      <c r="F323" s="209" t="s">
        <v>149</v>
      </c>
      <c r="G323" s="209"/>
      <c r="H323" s="209" t="s">
        <v>1642</v>
      </c>
      <c r="I323" s="209" t="s">
        <v>1229</v>
      </c>
      <c r="J323" s="231" t="str">
        <f t="shared" si="8"/>
        <v>TantalumAMG Brasil</v>
      </c>
      <c r="K323" s="231" t="str">
        <f t="shared" si="9"/>
        <v>TantalumAMG Brasil</v>
      </c>
    </row>
    <row r="324" spans="1:11">
      <c r="A324" s="209" t="s">
        <v>137</v>
      </c>
      <c r="B324" s="209" t="s">
        <v>1643</v>
      </c>
      <c r="C324" s="209" t="s">
        <v>1643</v>
      </c>
      <c r="D324" s="209" t="s">
        <v>1232</v>
      </c>
      <c r="E324" s="209" t="s">
        <v>1644</v>
      </c>
      <c r="F324" s="209" t="s">
        <v>149</v>
      </c>
      <c r="G324" s="209"/>
      <c r="H324" s="209" t="s">
        <v>1645</v>
      </c>
      <c r="I324" s="209" t="s">
        <v>1374</v>
      </c>
      <c r="J324" s="231" t="str">
        <f t="shared" si="8"/>
        <v>TantalumChangsha South Tantalum Niobium Co., Ltd.</v>
      </c>
      <c r="K324" s="231" t="str">
        <f t="shared" si="9"/>
        <v>TantalumChangsha South Tantalum Niobium Co., Ltd.</v>
      </c>
    </row>
    <row r="325" spans="1:11">
      <c r="A325" s="209" t="s">
        <v>137</v>
      </c>
      <c r="B325" s="209" t="s">
        <v>1646</v>
      </c>
      <c r="C325" s="209" t="s">
        <v>1643</v>
      </c>
      <c r="D325" s="209" t="s">
        <v>1232</v>
      </c>
      <c r="E325" s="209" t="s">
        <v>1644</v>
      </c>
      <c r="F325" s="209" t="s">
        <v>149</v>
      </c>
      <c r="G325" s="209"/>
      <c r="H325" s="209" t="s">
        <v>1645</v>
      </c>
      <c r="I325" s="209" t="s">
        <v>1374</v>
      </c>
      <c r="J325" s="231" t="str">
        <f t="shared" si="8"/>
        <v>TantalumChangsha Southern</v>
      </c>
      <c r="K325" s="231" t="str">
        <f t="shared" si="9"/>
        <v>TantalumChangsha Southern</v>
      </c>
    </row>
    <row r="326" spans="1:11">
      <c r="A326" s="209" t="s">
        <v>137</v>
      </c>
      <c r="B326" s="209" t="s">
        <v>565</v>
      </c>
      <c r="C326" s="209" t="s">
        <v>565</v>
      </c>
      <c r="D326" s="209" t="s">
        <v>1189</v>
      </c>
      <c r="E326" s="209" t="s">
        <v>564</v>
      </c>
      <c r="F326" s="209" t="s">
        <v>149</v>
      </c>
      <c r="G326" s="209"/>
      <c r="H326" s="209" t="s">
        <v>1647</v>
      </c>
      <c r="I326" s="209" t="s">
        <v>1454</v>
      </c>
      <c r="J326" s="231" t="str">
        <f t="shared" ref="J326:J389" si="10">A326&amp;B326</f>
        <v>TantalumD Block Metals, LLC</v>
      </c>
      <c r="K326" s="231" t="str">
        <f t="shared" ref="K326:K389" si="11">A326&amp;B326</f>
        <v>TantalumD Block Metals, LLC</v>
      </c>
    </row>
    <row r="327" spans="1:11">
      <c r="A327" s="209" t="s">
        <v>137</v>
      </c>
      <c r="B327" s="209" t="s">
        <v>1648</v>
      </c>
      <c r="C327" s="209" t="s">
        <v>308</v>
      </c>
      <c r="D327" s="209" t="s">
        <v>1232</v>
      </c>
      <c r="E327" s="209" t="s">
        <v>307</v>
      </c>
      <c r="F327" s="209" t="s">
        <v>149</v>
      </c>
      <c r="G327" s="209"/>
      <c r="H327" s="209" t="s">
        <v>1649</v>
      </c>
      <c r="I327" s="209" t="s">
        <v>1356</v>
      </c>
      <c r="J327" s="231" t="str">
        <f t="shared" si="10"/>
        <v>TantalumF &amp; X</v>
      </c>
      <c r="K327" s="231" t="str">
        <f t="shared" si="11"/>
        <v>TantalumF &amp; X</v>
      </c>
    </row>
    <row r="328" spans="1:11">
      <c r="A328" s="209" t="s">
        <v>137</v>
      </c>
      <c r="B328" s="209" t="s">
        <v>308</v>
      </c>
      <c r="C328" s="209" t="s">
        <v>308</v>
      </c>
      <c r="D328" s="209" t="s">
        <v>1232</v>
      </c>
      <c r="E328" s="209" t="s">
        <v>307</v>
      </c>
      <c r="F328" s="209" t="s">
        <v>149</v>
      </c>
      <c r="G328" s="209"/>
      <c r="H328" s="209" t="s">
        <v>1649</v>
      </c>
      <c r="I328" s="209" t="s">
        <v>1356</v>
      </c>
      <c r="J328" s="231" t="str">
        <f t="shared" si="10"/>
        <v>TantalumF&amp;X Electro-Materials Ltd.</v>
      </c>
      <c r="K328" s="231" t="str">
        <f t="shared" si="11"/>
        <v>TantalumF&amp;X Electro-Materials Ltd.</v>
      </c>
    </row>
    <row r="329" spans="1:11">
      <c r="A329" s="209" t="s">
        <v>137</v>
      </c>
      <c r="B329" s="209" t="s">
        <v>411</v>
      </c>
      <c r="C329" s="209" t="s">
        <v>411</v>
      </c>
      <c r="D329" s="209" t="s">
        <v>1232</v>
      </c>
      <c r="E329" s="209" t="s">
        <v>410</v>
      </c>
      <c r="F329" s="209" t="s">
        <v>149</v>
      </c>
      <c r="G329" s="209"/>
      <c r="H329" s="209" t="s">
        <v>1650</v>
      </c>
      <c r="I329" s="209" t="s">
        <v>1374</v>
      </c>
      <c r="J329" s="231" t="str">
        <f t="shared" si="10"/>
        <v>TantalumFIR Metals &amp; Resource Ltd.</v>
      </c>
      <c r="K329" s="231" t="str">
        <f t="shared" si="11"/>
        <v>TantalumFIR Metals &amp; Resource Ltd.</v>
      </c>
    </row>
    <row r="330" spans="1:11">
      <c r="A330" s="209" t="s">
        <v>137</v>
      </c>
      <c r="B330" s="209" t="s">
        <v>1070</v>
      </c>
      <c r="C330" s="209" t="s">
        <v>1070</v>
      </c>
      <c r="D330" s="209" t="s">
        <v>1204</v>
      </c>
      <c r="E330" s="209" t="s">
        <v>1069</v>
      </c>
      <c r="F330" s="209" t="s">
        <v>149</v>
      </c>
      <c r="G330" s="209"/>
      <c r="H330" s="209" t="s">
        <v>1651</v>
      </c>
      <c r="I330" s="209" t="s">
        <v>1246</v>
      </c>
      <c r="J330" s="231" t="str">
        <f t="shared" si="10"/>
        <v>TantalumGlobal Advanced Metals Aizu</v>
      </c>
      <c r="K330" s="231" t="str">
        <f t="shared" si="11"/>
        <v>TantalumGlobal Advanced Metals Aizu</v>
      </c>
    </row>
    <row r="331" spans="1:11">
      <c r="A331" s="209" t="s">
        <v>137</v>
      </c>
      <c r="B331" s="209" t="s">
        <v>581</v>
      </c>
      <c r="C331" s="209" t="s">
        <v>581</v>
      </c>
      <c r="D331" s="209" t="s">
        <v>1189</v>
      </c>
      <c r="E331" s="209" t="s">
        <v>580</v>
      </c>
      <c r="F331" s="209" t="s">
        <v>149</v>
      </c>
      <c r="G331" s="209"/>
      <c r="H331" s="209" t="s">
        <v>1652</v>
      </c>
      <c r="I331" s="209" t="s">
        <v>1191</v>
      </c>
      <c r="J331" s="231" t="str">
        <f t="shared" si="10"/>
        <v>TantalumGlobal Advanced Metals Boyertown</v>
      </c>
      <c r="K331" s="231" t="str">
        <f t="shared" si="11"/>
        <v>TantalumGlobal Advanced Metals Boyertown</v>
      </c>
    </row>
    <row r="332" spans="1:11">
      <c r="A332" s="209" t="s">
        <v>137</v>
      </c>
      <c r="B332" s="209" t="s">
        <v>1653</v>
      </c>
      <c r="C332" s="209" t="s">
        <v>956</v>
      </c>
      <c r="D332" s="209" t="s">
        <v>1232</v>
      </c>
      <c r="E332" s="209" t="s">
        <v>955</v>
      </c>
      <c r="F332" s="209" t="s">
        <v>149</v>
      </c>
      <c r="G332" s="209"/>
      <c r="H332" s="209" t="s">
        <v>1654</v>
      </c>
      <c r="I332" s="209" t="s">
        <v>1356</v>
      </c>
      <c r="J332" s="231" t="str">
        <f t="shared" si="10"/>
        <v>TantalumGuangdong Zhiyuan New Material Co., Ltd.</v>
      </c>
      <c r="K332" s="231" t="str">
        <f t="shared" si="11"/>
        <v>TantalumGuangdong Zhiyuan New Material Co., Ltd.</v>
      </c>
    </row>
    <row r="333" spans="1:11">
      <c r="A333" s="209" t="s">
        <v>137</v>
      </c>
      <c r="B333" s="209" t="s">
        <v>1655</v>
      </c>
      <c r="C333" s="209" t="s">
        <v>1061</v>
      </c>
      <c r="D333" s="209" t="s">
        <v>1612</v>
      </c>
      <c r="E333" s="209" t="s">
        <v>1060</v>
      </c>
      <c r="F333" s="209" t="s">
        <v>149</v>
      </c>
      <c r="G333" s="209"/>
      <c r="H333" s="209" t="s">
        <v>1656</v>
      </c>
      <c r="I333" s="209" t="s">
        <v>1657</v>
      </c>
      <c r="J333" s="231" t="str">
        <f t="shared" si="10"/>
        <v>TantalumH.C. Starck Co., Ltd.</v>
      </c>
      <c r="K333" s="231" t="str">
        <f t="shared" si="11"/>
        <v>TantalumH.C. Starck Co., Ltd.</v>
      </c>
    </row>
    <row r="334" spans="1:11">
      <c r="A334" s="209" t="s">
        <v>137</v>
      </c>
      <c r="B334" s="209" t="s">
        <v>1658</v>
      </c>
      <c r="C334" s="209" t="s">
        <v>576</v>
      </c>
      <c r="D334" s="209" t="s">
        <v>1189</v>
      </c>
      <c r="E334" s="209" t="s">
        <v>575</v>
      </c>
      <c r="F334" s="209" t="s">
        <v>149</v>
      </c>
      <c r="G334" s="209"/>
      <c r="H334" s="209" t="s">
        <v>1659</v>
      </c>
      <c r="I334" s="209" t="s">
        <v>1465</v>
      </c>
      <c r="J334" s="231" t="str">
        <f t="shared" si="10"/>
        <v>TantalumH.C. Starck Inc.</v>
      </c>
      <c r="K334" s="231" t="str">
        <f t="shared" si="11"/>
        <v>TantalumH.C. Starck Inc.</v>
      </c>
    </row>
    <row r="335" spans="1:11">
      <c r="A335" s="209" t="s">
        <v>137</v>
      </c>
      <c r="B335" s="209" t="s">
        <v>1660</v>
      </c>
      <c r="C335" s="209" t="s">
        <v>442</v>
      </c>
      <c r="D335" s="209" t="s">
        <v>1204</v>
      </c>
      <c r="E335" s="209" t="s">
        <v>441</v>
      </c>
      <c r="F335" s="209" t="s">
        <v>149</v>
      </c>
      <c r="G335" s="209"/>
      <c r="H335" s="209" t="s">
        <v>1661</v>
      </c>
      <c r="I335" s="209" t="s">
        <v>1662</v>
      </c>
      <c r="J335" s="231" t="str">
        <f t="shared" si="10"/>
        <v>TantalumH.C. Starck Ltd.</v>
      </c>
      <c r="K335" s="231" t="str">
        <f t="shared" si="11"/>
        <v>TantalumH.C. Starck Ltd.</v>
      </c>
    </row>
    <row r="336" spans="1:11">
      <c r="A336" s="209" t="s">
        <v>137</v>
      </c>
      <c r="B336" s="209" t="s">
        <v>1663</v>
      </c>
      <c r="C336" s="209" t="s">
        <v>579</v>
      </c>
      <c r="D336" s="209" t="s">
        <v>1197</v>
      </c>
      <c r="E336" s="209" t="s">
        <v>578</v>
      </c>
      <c r="F336" s="209" t="s">
        <v>149</v>
      </c>
      <c r="G336" s="209"/>
      <c r="H336" s="209" t="s">
        <v>1664</v>
      </c>
      <c r="I336" s="209" t="s">
        <v>1199</v>
      </c>
      <c r="J336" s="231" t="str">
        <f t="shared" si="10"/>
        <v>TantalumH.C. Starck Smelting GmbH &amp; Co. KG</v>
      </c>
      <c r="K336" s="231" t="str">
        <f t="shared" si="11"/>
        <v>TantalumH.C. Starck Smelting GmbH &amp; Co. KG</v>
      </c>
    </row>
    <row r="337" spans="1:11">
      <c r="A337" s="209" t="s">
        <v>137</v>
      </c>
      <c r="B337" s="209" t="s">
        <v>1665</v>
      </c>
      <c r="C337" s="209" t="s">
        <v>1064</v>
      </c>
      <c r="D337" s="209" t="s">
        <v>1197</v>
      </c>
      <c r="E337" s="209" t="s">
        <v>1063</v>
      </c>
      <c r="F337" s="209" t="s">
        <v>149</v>
      </c>
      <c r="G337" s="209"/>
      <c r="H337" s="209" t="s">
        <v>1666</v>
      </c>
      <c r="I337" s="209" t="s">
        <v>1667</v>
      </c>
      <c r="J337" s="231" t="str">
        <f t="shared" si="10"/>
        <v>TantalumH.C. Starck Tantalum and Niobium GmbH</v>
      </c>
      <c r="K337" s="231" t="str">
        <f t="shared" si="11"/>
        <v>TantalumH.C. Starck Tantalum and Niobium GmbH</v>
      </c>
    </row>
    <row r="338" spans="1:11">
      <c r="A338" s="209" t="s">
        <v>137</v>
      </c>
      <c r="B338" s="209" t="s">
        <v>1041</v>
      </c>
      <c r="C338" s="209" t="s">
        <v>1041</v>
      </c>
      <c r="D338" s="209" t="s">
        <v>1232</v>
      </c>
      <c r="E338" s="209" t="s">
        <v>1040</v>
      </c>
      <c r="F338" s="209" t="s">
        <v>149</v>
      </c>
      <c r="G338" s="209"/>
      <c r="H338" s="209" t="s">
        <v>1668</v>
      </c>
      <c r="I338" s="209" t="s">
        <v>1374</v>
      </c>
      <c r="J338" s="231" t="str">
        <f t="shared" si="10"/>
        <v>TantalumHengyang King Xing Lifeng New Materials Co., Ltd.</v>
      </c>
      <c r="K338" s="231" t="str">
        <f t="shared" si="11"/>
        <v>TantalumHengyang King Xing Lifeng New Materials Co., Ltd.</v>
      </c>
    </row>
    <row r="339" spans="1:11">
      <c r="A339" s="209" t="s">
        <v>137</v>
      </c>
      <c r="B339" s="209" t="s">
        <v>420</v>
      </c>
      <c r="C339" s="209" t="s">
        <v>420</v>
      </c>
      <c r="D339" s="209" t="s">
        <v>1232</v>
      </c>
      <c r="E339" s="209" t="s">
        <v>419</v>
      </c>
      <c r="F339" s="209" t="s">
        <v>149</v>
      </c>
      <c r="G339" s="209"/>
      <c r="H339" s="209" t="s">
        <v>1669</v>
      </c>
      <c r="I339" s="209" t="s">
        <v>1392</v>
      </c>
      <c r="J339" s="231" t="str">
        <f t="shared" si="10"/>
        <v>TantalumJiangxi Dinghai Tantalum &amp; Niobium Co., Ltd.</v>
      </c>
      <c r="K339" s="231" t="str">
        <f t="shared" si="11"/>
        <v>TantalumJiangxi Dinghai Tantalum &amp; Niobium Co., Ltd.</v>
      </c>
    </row>
    <row r="340" spans="1:11">
      <c r="A340" s="209" t="s">
        <v>137</v>
      </c>
      <c r="B340" s="209" t="s">
        <v>854</v>
      </c>
      <c r="C340" s="209" t="s">
        <v>854</v>
      </c>
      <c r="D340" s="209" t="s">
        <v>1232</v>
      </c>
      <c r="E340" s="209" t="s">
        <v>853</v>
      </c>
      <c r="F340" s="209" t="s">
        <v>149</v>
      </c>
      <c r="G340" s="209"/>
      <c r="H340" s="209" t="s">
        <v>1670</v>
      </c>
      <c r="I340" s="209" t="s">
        <v>1392</v>
      </c>
      <c r="J340" s="231" t="str">
        <f t="shared" si="10"/>
        <v>TantalumJiangxi Tuohong New Raw Material</v>
      </c>
      <c r="K340" s="231" t="str">
        <f t="shared" si="11"/>
        <v>TantalumJiangxi Tuohong New Raw Material</v>
      </c>
    </row>
    <row r="341" spans="1:11">
      <c r="A341" s="209" t="s">
        <v>137</v>
      </c>
      <c r="B341" s="209" t="s">
        <v>343</v>
      </c>
      <c r="C341" s="209" t="s">
        <v>343</v>
      </c>
      <c r="D341" s="209" t="s">
        <v>1232</v>
      </c>
      <c r="E341" s="209" t="s">
        <v>342</v>
      </c>
      <c r="F341" s="209" t="s">
        <v>149</v>
      </c>
      <c r="G341" s="209"/>
      <c r="H341" s="209" t="s">
        <v>1671</v>
      </c>
      <c r="I341" s="209" t="s">
        <v>1392</v>
      </c>
      <c r="J341" s="231" t="str">
        <f t="shared" si="10"/>
        <v>TantalumJiuJiang JinXin Nonferrous Metals Co., Ltd.</v>
      </c>
      <c r="K341" s="231" t="str">
        <f t="shared" si="11"/>
        <v>TantalumJiuJiang JinXin Nonferrous Metals Co., Ltd.</v>
      </c>
    </row>
    <row r="342" spans="1:11">
      <c r="A342" s="209" t="s">
        <v>137</v>
      </c>
      <c r="B342" s="209" t="s">
        <v>1672</v>
      </c>
      <c r="C342" s="209" t="s">
        <v>717</v>
      </c>
      <c r="D342" s="209" t="s">
        <v>1232</v>
      </c>
      <c r="E342" s="209" t="s">
        <v>716</v>
      </c>
      <c r="F342" s="209" t="s">
        <v>149</v>
      </c>
      <c r="G342" s="209"/>
      <c r="H342" s="209" t="s">
        <v>1671</v>
      </c>
      <c r="I342" s="209" t="s">
        <v>1392</v>
      </c>
      <c r="J342" s="231" t="str">
        <f t="shared" si="10"/>
        <v>TantalumJiujiang Nonferrous Metals Smelting Company Limited</v>
      </c>
      <c r="K342" s="231" t="str">
        <f t="shared" si="11"/>
        <v>TantalumJiujiang Nonferrous Metals Smelting Company Limited</v>
      </c>
    </row>
    <row r="343" spans="1:11">
      <c r="A343" s="209" t="s">
        <v>137</v>
      </c>
      <c r="B343" s="209" t="s">
        <v>717</v>
      </c>
      <c r="C343" s="209" t="s">
        <v>717</v>
      </c>
      <c r="D343" s="209" t="s">
        <v>1232</v>
      </c>
      <c r="E343" s="209" t="s">
        <v>716</v>
      </c>
      <c r="F343" s="209" t="s">
        <v>149</v>
      </c>
      <c r="G343" s="209"/>
      <c r="H343" s="209" t="s">
        <v>1671</v>
      </c>
      <c r="I343" s="209" t="s">
        <v>1392</v>
      </c>
      <c r="J343" s="231" t="str">
        <f t="shared" si="10"/>
        <v>TantalumJiujiang Tanbre Co., Ltd.</v>
      </c>
      <c r="K343" s="231" t="str">
        <f t="shared" si="11"/>
        <v>TantalumJiujiang Tanbre Co., Ltd.</v>
      </c>
    </row>
    <row r="344" spans="1:11">
      <c r="A344" s="209" t="s">
        <v>137</v>
      </c>
      <c r="B344" s="209" t="s">
        <v>824</v>
      </c>
      <c r="C344" s="209" t="s">
        <v>824</v>
      </c>
      <c r="D344" s="209" t="s">
        <v>1232</v>
      </c>
      <c r="E344" s="209" t="s">
        <v>823</v>
      </c>
      <c r="F344" s="209" t="s">
        <v>149</v>
      </c>
      <c r="G344" s="209"/>
      <c r="H344" s="209" t="s">
        <v>1671</v>
      </c>
      <c r="I344" s="209" t="s">
        <v>1392</v>
      </c>
      <c r="J344" s="231" t="str">
        <f t="shared" si="10"/>
        <v>TantalumJiujiang Zhongao Tantalum &amp; Niobium Co., Ltd.</v>
      </c>
      <c r="K344" s="231" t="str">
        <f t="shared" si="11"/>
        <v>TantalumJiujiang Zhongao Tantalum &amp; Niobium Co., Ltd.</v>
      </c>
    </row>
    <row r="345" spans="1:11">
      <c r="A345" s="209" t="s">
        <v>137</v>
      </c>
      <c r="B345" s="209" t="s">
        <v>1673</v>
      </c>
      <c r="C345" s="209" t="s">
        <v>574</v>
      </c>
      <c r="D345" s="209" t="s">
        <v>1273</v>
      </c>
      <c r="E345" s="209" t="s">
        <v>573</v>
      </c>
      <c r="F345" s="209" t="s">
        <v>149</v>
      </c>
      <c r="G345" s="209"/>
      <c r="H345" s="209" t="s">
        <v>1674</v>
      </c>
      <c r="I345" s="209" t="s">
        <v>1675</v>
      </c>
      <c r="J345" s="231" t="str">
        <f t="shared" si="10"/>
        <v>TantalumKEMET Blue Metals</v>
      </c>
      <c r="K345" s="231" t="str">
        <f t="shared" si="11"/>
        <v>TantalumKEMET Blue Metals</v>
      </c>
    </row>
    <row r="346" spans="1:11">
      <c r="A346" s="209" t="s">
        <v>137</v>
      </c>
      <c r="B346" s="209" t="s">
        <v>574</v>
      </c>
      <c r="C346" s="209" t="s">
        <v>574</v>
      </c>
      <c r="D346" s="209" t="s">
        <v>1273</v>
      </c>
      <c r="E346" s="209" t="s">
        <v>573</v>
      </c>
      <c r="F346" s="209" t="s">
        <v>149</v>
      </c>
      <c r="G346" s="209"/>
      <c r="H346" s="209" t="s">
        <v>1674</v>
      </c>
      <c r="I346" s="209" t="s">
        <v>1675</v>
      </c>
      <c r="J346" s="231" t="str">
        <f t="shared" si="10"/>
        <v>TantalumKEMET de Mexico</v>
      </c>
      <c r="K346" s="231" t="str">
        <f t="shared" si="11"/>
        <v>TantalumKEMET de Mexico</v>
      </c>
    </row>
    <row r="347" spans="1:11">
      <c r="A347" s="209" t="s">
        <v>137</v>
      </c>
      <c r="B347" s="209" t="s">
        <v>1676</v>
      </c>
      <c r="C347" s="209" t="s">
        <v>990</v>
      </c>
      <c r="D347" s="209" t="s">
        <v>1227</v>
      </c>
      <c r="E347" s="209" t="s">
        <v>989</v>
      </c>
      <c r="F347" s="209" t="s">
        <v>149</v>
      </c>
      <c r="G347" s="209"/>
      <c r="H347" s="209" t="s">
        <v>1642</v>
      </c>
      <c r="I347" s="209" t="s">
        <v>1229</v>
      </c>
      <c r="J347" s="231" t="str">
        <f t="shared" si="10"/>
        <v>TantalumLSM Brasil S.A.</v>
      </c>
      <c r="K347" s="231" t="str">
        <f t="shared" si="11"/>
        <v>TantalumLSM Brasil S.A.</v>
      </c>
    </row>
    <row r="348" spans="1:11">
      <c r="A348" s="209" t="s">
        <v>137</v>
      </c>
      <c r="B348" s="209" t="s">
        <v>576</v>
      </c>
      <c r="C348" s="209" t="s">
        <v>576</v>
      </c>
      <c r="D348" s="209" t="s">
        <v>1189</v>
      </c>
      <c r="E348" s="209" t="s">
        <v>575</v>
      </c>
      <c r="F348" s="209" t="s">
        <v>149</v>
      </c>
      <c r="G348" s="209"/>
      <c r="H348" s="209" t="s">
        <v>1659</v>
      </c>
      <c r="I348" s="209" t="s">
        <v>1465</v>
      </c>
      <c r="J348" s="231" t="str">
        <f t="shared" si="10"/>
        <v>TantalumMaterion Newton Inc.</v>
      </c>
      <c r="K348" s="231" t="str">
        <f t="shared" si="11"/>
        <v>TantalumMaterion Newton Inc.</v>
      </c>
    </row>
    <row r="349" spans="1:11">
      <c r="A349" s="209" t="s">
        <v>137</v>
      </c>
      <c r="B349" s="209" t="s">
        <v>1677</v>
      </c>
      <c r="C349" s="209" t="s">
        <v>738</v>
      </c>
      <c r="D349" s="209" t="s">
        <v>1254</v>
      </c>
      <c r="E349" s="209" t="s">
        <v>737</v>
      </c>
      <c r="F349" s="209" t="s">
        <v>149</v>
      </c>
      <c r="G349" s="209"/>
      <c r="H349" s="209" t="s">
        <v>1678</v>
      </c>
      <c r="I349" s="209" t="s">
        <v>1256</v>
      </c>
      <c r="J349" s="231" t="str">
        <f t="shared" si="10"/>
        <v>TantalumMetallurgical Products India Pvt. Ltd. (MPIL)</v>
      </c>
      <c r="K349" s="231" t="str">
        <f t="shared" si="11"/>
        <v>TantalumMetallurgical Products India Pvt. Ltd. (MPIL)</v>
      </c>
    </row>
    <row r="350" spans="1:11">
      <c r="A350" s="209" t="s">
        <v>137</v>
      </c>
      <c r="B350" s="209" t="s">
        <v>738</v>
      </c>
      <c r="C350" s="209" t="s">
        <v>738</v>
      </c>
      <c r="D350" s="209" t="s">
        <v>1254</v>
      </c>
      <c r="E350" s="209" t="s">
        <v>737</v>
      </c>
      <c r="F350" s="209" t="s">
        <v>149</v>
      </c>
      <c r="G350" s="209"/>
      <c r="H350" s="209" t="s">
        <v>1678</v>
      </c>
      <c r="I350" s="189" t="s">
        <v>1256</v>
      </c>
      <c r="J350" s="231" t="str">
        <f t="shared" si="10"/>
        <v>TantalumMetallurgical Products India Pvt., Ltd.</v>
      </c>
      <c r="K350" s="231" t="str">
        <f t="shared" si="11"/>
        <v>TantalumMetallurgical Products India Pvt., Ltd.</v>
      </c>
    </row>
    <row r="351" spans="1:11">
      <c r="A351" s="209" t="s">
        <v>137</v>
      </c>
      <c r="B351" s="209" t="s">
        <v>224</v>
      </c>
      <c r="C351" s="209" t="s">
        <v>224</v>
      </c>
      <c r="D351" s="209" t="s">
        <v>1227</v>
      </c>
      <c r="E351" s="209" t="s">
        <v>376</v>
      </c>
      <c r="F351" s="209" t="s">
        <v>149</v>
      </c>
      <c r="G351" s="209"/>
      <c r="H351" s="209" t="s">
        <v>1679</v>
      </c>
      <c r="I351" s="189" t="s">
        <v>1300</v>
      </c>
      <c r="J351" s="231" t="str">
        <f t="shared" si="10"/>
        <v>TantalumMineracao Taboca S.A.</v>
      </c>
      <c r="K351" s="231" t="str">
        <f t="shared" si="11"/>
        <v>TantalumMineracao Taboca S.A.</v>
      </c>
    </row>
    <row r="352" spans="1:11">
      <c r="A352" s="209" t="s">
        <v>137</v>
      </c>
      <c r="B352" s="209" t="s">
        <v>1680</v>
      </c>
      <c r="C352" s="209" t="s">
        <v>224</v>
      </c>
      <c r="D352" s="209" t="s">
        <v>1227</v>
      </c>
      <c r="E352" s="209" t="s">
        <v>376</v>
      </c>
      <c r="F352" s="209" t="s">
        <v>149</v>
      </c>
      <c r="G352" s="209"/>
      <c r="H352" s="209" t="s">
        <v>1679</v>
      </c>
      <c r="I352" s="209" t="s">
        <v>1300</v>
      </c>
      <c r="J352" s="231" t="str">
        <f t="shared" si="10"/>
        <v>TantalumMineração Taboca S.A.</v>
      </c>
      <c r="K352" s="231" t="str">
        <f t="shared" si="11"/>
        <v>TantalumMineração Taboca S.A.</v>
      </c>
    </row>
    <row r="353" spans="1:11">
      <c r="A353" s="209" t="s">
        <v>137</v>
      </c>
      <c r="B353" s="209" t="s">
        <v>1681</v>
      </c>
      <c r="C353" s="209" t="s">
        <v>224</v>
      </c>
      <c r="D353" s="209" t="s">
        <v>1227</v>
      </c>
      <c r="E353" s="209" t="s">
        <v>376</v>
      </c>
      <c r="F353" s="209" t="s">
        <v>149</v>
      </c>
      <c r="G353" s="209"/>
      <c r="H353" s="209" t="s">
        <v>1679</v>
      </c>
      <c r="I353" s="189" t="s">
        <v>1300</v>
      </c>
      <c r="J353" s="231" t="str">
        <f t="shared" si="10"/>
        <v>TantalumMineracao Taboca SA</v>
      </c>
      <c r="K353" s="231" t="str">
        <f t="shared" si="11"/>
        <v>TantalumMineracao Taboca SA</v>
      </c>
    </row>
    <row r="354" spans="1:11">
      <c r="A354" s="209" t="s">
        <v>137</v>
      </c>
      <c r="B354" s="209" t="s">
        <v>1682</v>
      </c>
      <c r="C354" s="209" t="s">
        <v>231</v>
      </c>
      <c r="D354" s="209" t="s">
        <v>1204</v>
      </c>
      <c r="E354" s="209" t="s">
        <v>230</v>
      </c>
      <c r="F354" s="209" t="s">
        <v>149</v>
      </c>
      <c r="G354" s="209"/>
      <c r="H354" s="209" t="s">
        <v>1683</v>
      </c>
      <c r="I354" s="189" t="s">
        <v>1684</v>
      </c>
      <c r="J354" s="231" t="str">
        <f t="shared" si="10"/>
        <v>TantalumMitsui Mining &amp; Smelting</v>
      </c>
      <c r="K354" s="231" t="str">
        <f t="shared" si="11"/>
        <v>TantalumMitsui Mining &amp; Smelting</v>
      </c>
    </row>
    <row r="355" spans="1:11">
      <c r="A355" s="209" t="s">
        <v>137</v>
      </c>
      <c r="B355" s="209" t="s">
        <v>231</v>
      </c>
      <c r="C355" s="209" t="s">
        <v>231</v>
      </c>
      <c r="D355" s="209" t="s">
        <v>1204</v>
      </c>
      <c r="E355" s="209" t="s">
        <v>230</v>
      </c>
      <c r="F355" s="209" t="s">
        <v>149</v>
      </c>
      <c r="G355" s="209"/>
      <c r="H355" s="209" t="s">
        <v>1683</v>
      </c>
      <c r="I355" s="189" t="s">
        <v>1684</v>
      </c>
      <c r="J355" s="231" t="str">
        <f t="shared" si="10"/>
        <v>TantalumMitsui Mining and Smelting Co., Ltd.</v>
      </c>
      <c r="K355" s="231" t="str">
        <f t="shared" si="11"/>
        <v>TantalumMitsui Mining and Smelting Co., Ltd.</v>
      </c>
    </row>
    <row r="356" spans="1:11">
      <c r="A356" s="209" t="s">
        <v>137</v>
      </c>
      <c r="B356" s="209" t="s">
        <v>1685</v>
      </c>
      <c r="C356" s="209" t="s">
        <v>743</v>
      </c>
      <c r="D356" s="209" t="s">
        <v>1639</v>
      </c>
      <c r="E356" s="209" t="s">
        <v>742</v>
      </c>
      <c r="F356" s="209" t="s">
        <v>149</v>
      </c>
      <c r="G356" s="209"/>
      <c r="H356" s="209" t="s">
        <v>1686</v>
      </c>
      <c r="I356" s="189" t="s">
        <v>1687</v>
      </c>
      <c r="J356" s="231" t="str">
        <f t="shared" si="10"/>
        <v>TantalumMolycorp Silmet A.S.</v>
      </c>
      <c r="K356" s="231" t="str">
        <f t="shared" si="11"/>
        <v>TantalumMolycorp Silmet A.S.</v>
      </c>
    </row>
    <row r="357" spans="1:11">
      <c r="A357" s="209" t="s">
        <v>137</v>
      </c>
      <c r="B357" s="209" t="s">
        <v>1688</v>
      </c>
      <c r="C357" s="209" t="s">
        <v>244</v>
      </c>
      <c r="D357" s="209" t="s">
        <v>1232</v>
      </c>
      <c r="E357" s="209" t="s">
        <v>243</v>
      </c>
      <c r="F357" s="209" t="s">
        <v>149</v>
      </c>
      <c r="G357" s="209"/>
      <c r="H357" s="209" t="s">
        <v>1689</v>
      </c>
      <c r="I357" s="209" t="s">
        <v>1690</v>
      </c>
      <c r="J357" s="231" t="str">
        <f t="shared" si="10"/>
        <v>TantalumNingxia Non-Ferrous Metal Smeltery</v>
      </c>
      <c r="K357" s="231" t="str">
        <f t="shared" si="11"/>
        <v>TantalumNingxia Non-Ferrous Metal Smeltery</v>
      </c>
    </row>
    <row r="358" spans="1:11">
      <c r="A358" s="209" t="s">
        <v>137</v>
      </c>
      <c r="B358" s="209" t="s">
        <v>244</v>
      </c>
      <c r="C358" s="209" t="s">
        <v>244</v>
      </c>
      <c r="D358" s="209" t="s">
        <v>1232</v>
      </c>
      <c r="E358" s="209" t="s">
        <v>243</v>
      </c>
      <c r="F358" s="209" t="s">
        <v>149</v>
      </c>
      <c r="G358" s="209"/>
      <c r="H358" s="209" t="s">
        <v>1689</v>
      </c>
      <c r="I358" s="209" t="s">
        <v>1690</v>
      </c>
      <c r="J358" s="231" t="str">
        <f t="shared" si="10"/>
        <v>TantalumNingxia Orient Tantalum Industry Co., Ltd.</v>
      </c>
      <c r="K358" s="231" t="str">
        <f t="shared" si="11"/>
        <v>TantalumNingxia Orient Tantalum Industry Co., Ltd.</v>
      </c>
    </row>
    <row r="359" spans="1:11">
      <c r="A359" s="209" t="s">
        <v>137</v>
      </c>
      <c r="B359" s="209" t="s">
        <v>743</v>
      </c>
      <c r="C359" s="209" t="s">
        <v>743</v>
      </c>
      <c r="D359" s="209" t="s">
        <v>1639</v>
      </c>
      <c r="E359" s="209" t="s">
        <v>742</v>
      </c>
      <c r="F359" s="209" t="s">
        <v>149</v>
      </c>
      <c r="G359" s="209"/>
      <c r="H359" s="209" t="s">
        <v>1686</v>
      </c>
      <c r="I359" s="209" t="s">
        <v>1687</v>
      </c>
      <c r="J359" s="231" t="str">
        <f t="shared" si="10"/>
        <v>TantalumNPM Silmet AS</v>
      </c>
      <c r="K359" s="231" t="str">
        <f t="shared" si="11"/>
        <v>TantalumNPM Silmet AS</v>
      </c>
    </row>
    <row r="360" spans="1:11">
      <c r="A360" s="209" t="s">
        <v>137</v>
      </c>
      <c r="B360" s="209" t="s">
        <v>776</v>
      </c>
      <c r="C360" s="209" t="s">
        <v>776</v>
      </c>
      <c r="D360" s="209" t="s">
        <v>1691</v>
      </c>
      <c r="E360" s="209" t="s">
        <v>775</v>
      </c>
      <c r="F360" s="209" t="s">
        <v>149</v>
      </c>
      <c r="G360" s="209"/>
      <c r="H360" s="209" t="s">
        <v>1692</v>
      </c>
      <c r="I360" s="209" t="s">
        <v>1693</v>
      </c>
      <c r="J360" s="231" t="str">
        <f t="shared" si="10"/>
        <v>TantalumPowerX Ltd.</v>
      </c>
      <c r="K360" s="231" t="str">
        <f t="shared" si="11"/>
        <v>TantalumPowerX Ltd.</v>
      </c>
    </row>
    <row r="361" spans="1:11">
      <c r="A361" s="209" t="s">
        <v>137</v>
      </c>
      <c r="B361" s="209" t="s">
        <v>1021</v>
      </c>
      <c r="C361" s="209" t="s">
        <v>1021</v>
      </c>
      <c r="D361" s="209" t="s">
        <v>1189</v>
      </c>
      <c r="E361" s="209" t="s">
        <v>1020</v>
      </c>
      <c r="F361" s="209" t="s">
        <v>149</v>
      </c>
      <c r="G361" s="209"/>
      <c r="H361" s="209" t="s">
        <v>1694</v>
      </c>
      <c r="I361" s="209" t="s">
        <v>1695</v>
      </c>
      <c r="J361" s="231" t="str">
        <f t="shared" si="10"/>
        <v>TantalumQuantumClean</v>
      </c>
      <c r="K361" s="231" t="str">
        <f t="shared" si="11"/>
        <v>TantalumQuantumClean</v>
      </c>
    </row>
    <row r="362" spans="1:11">
      <c r="A362" s="209" t="s">
        <v>137</v>
      </c>
      <c r="B362" s="209" t="s">
        <v>1696</v>
      </c>
      <c r="C362" s="209" t="s">
        <v>467</v>
      </c>
      <c r="D362" s="209" t="s">
        <v>1227</v>
      </c>
      <c r="E362" s="209" t="s">
        <v>1099</v>
      </c>
      <c r="F362" s="209" t="s">
        <v>149</v>
      </c>
      <c r="G362" s="209"/>
      <c r="H362" s="209" t="s">
        <v>1642</v>
      </c>
      <c r="I362" s="209" t="s">
        <v>1697</v>
      </c>
      <c r="J362" s="231" t="str">
        <f t="shared" si="10"/>
        <v>TantalumResind Ind e Com Ltda.</v>
      </c>
      <c r="K362" s="231" t="str">
        <f t="shared" si="11"/>
        <v>TantalumResind Ind e Com Ltda.</v>
      </c>
    </row>
    <row r="363" spans="1:11">
      <c r="A363" s="209" t="s">
        <v>137</v>
      </c>
      <c r="B363" s="209" t="s">
        <v>467</v>
      </c>
      <c r="C363" s="209" t="s">
        <v>467</v>
      </c>
      <c r="D363" s="209" t="s">
        <v>1227</v>
      </c>
      <c r="E363" s="209" t="s">
        <v>1099</v>
      </c>
      <c r="F363" s="209" t="s">
        <v>149</v>
      </c>
      <c r="G363" s="209"/>
      <c r="H363" s="209" t="s">
        <v>1642</v>
      </c>
      <c r="I363" s="209" t="s">
        <v>1697</v>
      </c>
      <c r="J363" s="231" t="str">
        <f t="shared" si="10"/>
        <v>TantalumResind Industria e Comercio Ltda.</v>
      </c>
      <c r="K363" s="231" t="str">
        <f t="shared" si="11"/>
        <v>TantalumResind Industria e Comercio Ltda.</v>
      </c>
    </row>
    <row r="364" spans="1:11">
      <c r="A364" s="209" t="s">
        <v>137</v>
      </c>
      <c r="B364" s="209" t="s">
        <v>1698</v>
      </c>
      <c r="C364" s="209" t="s">
        <v>467</v>
      </c>
      <c r="D364" s="209" t="s">
        <v>1227</v>
      </c>
      <c r="E364" s="209" t="s">
        <v>1099</v>
      </c>
      <c r="F364" s="209" t="s">
        <v>149</v>
      </c>
      <c r="G364" s="209"/>
      <c r="H364" s="209" t="s">
        <v>1642</v>
      </c>
      <c r="I364" s="209" t="s">
        <v>1697</v>
      </c>
      <c r="J364" s="231" t="str">
        <f t="shared" si="10"/>
        <v>TantalumResind Indústria e Comércio Ltda.</v>
      </c>
      <c r="K364" s="231" t="str">
        <f t="shared" si="11"/>
        <v>TantalumResind Indústria e Comércio Ltda.</v>
      </c>
    </row>
    <row r="365" spans="1:11">
      <c r="A365" s="209" t="s">
        <v>137</v>
      </c>
      <c r="B365" s="209" t="s">
        <v>1699</v>
      </c>
      <c r="C365" s="209" t="s">
        <v>455</v>
      </c>
      <c r="D365" s="209" t="s">
        <v>1232</v>
      </c>
      <c r="E365" s="209" t="s">
        <v>454</v>
      </c>
      <c r="F365" s="209" t="s">
        <v>149</v>
      </c>
      <c r="G365" s="209"/>
      <c r="H365" s="209" t="s">
        <v>1650</v>
      </c>
      <c r="I365" s="209" t="s">
        <v>1374</v>
      </c>
      <c r="J365" s="231" t="str">
        <f t="shared" si="10"/>
        <v>TantalumRFH</v>
      </c>
      <c r="K365" s="231" t="str">
        <f t="shared" si="11"/>
        <v>TantalumRFH</v>
      </c>
    </row>
    <row r="366" spans="1:11">
      <c r="A366" s="209" t="s">
        <v>137</v>
      </c>
      <c r="B366" s="209" t="s">
        <v>1700</v>
      </c>
      <c r="C366" s="209" t="s">
        <v>455</v>
      </c>
      <c r="D366" s="209" t="s">
        <v>1232</v>
      </c>
      <c r="E366" s="209" t="s">
        <v>454</v>
      </c>
      <c r="F366" s="209" t="s">
        <v>149</v>
      </c>
      <c r="G366" s="209"/>
      <c r="H366" s="209" t="s">
        <v>1650</v>
      </c>
      <c r="I366" s="209" t="s">
        <v>1374</v>
      </c>
      <c r="J366" s="231" t="str">
        <f t="shared" si="10"/>
        <v>TantalumRFH Tantalum Smeltry Co., Ltd.</v>
      </c>
      <c r="K366" s="231" t="str">
        <f t="shared" si="11"/>
        <v>TantalumRFH Tantalum Smeltry Co., Ltd.</v>
      </c>
    </row>
    <row r="367" spans="1:11">
      <c r="A367" s="209" t="s">
        <v>137</v>
      </c>
      <c r="B367" s="209" t="s">
        <v>706</v>
      </c>
      <c r="C367" s="209" t="s">
        <v>706</v>
      </c>
      <c r="D367" s="209" t="s">
        <v>1232</v>
      </c>
      <c r="E367" s="209" t="s">
        <v>705</v>
      </c>
      <c r="F367" s="209" t="s">
        <v>149</v>
      </c>
      <c r="G367" s="209"/>
      <c r="H367" s="209" t="s">
        <v>1701</v>
      </c>
      <c r="I367" s="209" t="s">
        <v>1311</v>
      </c>
      <c r="J367" s="231" t="str">
        <f t="shared" si="10"/>
        <v>TantalumRFH Yancheng Jinye New Material Technology Co., Ltd.</v>
      </c>
      <c r="K367" s="231" t="str">
        <f t="shared" si="11"/>
        <v>TantalumRFH Yancheng Jinye New Material Technology Co., Ltd.</v>
      </c>
    </row>
    <row r="368" spans="1:11">
      <c r="A368" s="209" t="s">
        <v>137</v>
      </c>
      <c r="B368" s="209" t="s">
        <v>1702</v>
      </c>
      <c r="C368" s="209" t="s">
        <v>507</v>
      </c>
      <c r="D368" s="209" t="s">
        <v>1321</v>
      </c>
      <c r="E368" s="209" t="s">
        <v>506</v>
      </c>
      <c r="F368" s="209" t="s">
        <v>149</v>
      </c>
      <c r="G368" s="209"/>
      <c r="H368" s="209" t="s">
        <v>1702</v>
      </c>
      <c r="I368" s="209" t="s">
        <v>1703</v>
      </c>
      <c r="J368" s="231" t="str">
        <f t="shared" si="10"/>
        <v>TantalumSolikamsk</v>
      </c>
      <c r="K368" s="231" t="str">
        <f t="shared" si="11"/>
        <v>TantalumSolikamsk</v>
      </c>
    </row>
    <row r="369" spans="1:11">
      <c r="A369" s="209" t="s">
        <v>137</v>
      </c>
      <c r="B369" s="209" t="s">
        <v>507</v>
      </c>
      <c r="C369" s="209" t="s">
        <v>507</v>
      </c>
      <c r="D369" s="209" t="s">
        <v>1321</v>
      </c>
      <c r="E369" s="209" t="s">
        <v>506</v>
      </c>
      <c r="F369" s="209" t="s">
        <v>149</v>
      </c>
      <c r="G369" s="209"/>
      <c r="H369" s="209" t="s">
        <v>1702</v>
      </c>
      <c r="I369" s="209" t="s">
        <v>1703</v>
      </c>
      <c r="J369" s="231" t="str">
        <f t="shared" si="10"/>
        <v>TantalumSolikamsk Magnesium Works OAO</v>
      </c>
      <c r="K369" s="231" t="str">
        <f t="shared" si="11"/>
        <v>TantalumSolikamsk Magnesium Works OAO</v>
      </c>
    </row>
    <row r="370" spans="1:11">
      <c r="A370" s="209" t="s">
        <v>137</v>
      </c>
      <c r="B370" s="209" t="s">
        <v>1704</v>
      </c>
      <c r="C370" s="209" t="s">
        <v>507</v>
      </c>
      <c r="D370" s="209" t="s">
        <v>1321</v>
      </c>
      <c r="E370" s="209" t="s">
        <v>506</v>
      </c>
      <c r="F370" s="209" t="s">
        <v>149</v>
      </c>
      <c r="G370" s="209"/>
      <c r="H370" s="209" t="s">
        <v>1702</v>
      </c>
      <c r="I370" s="209" t="s">
        <v>1703</v>
      </c>
      <c r="J370" s="231" t="str">
        <f t="shared" si="10"/>
        <v>TantalumSolikamsk Metal Works</v>
      </c>
      <c r="K370" s="231" t="str">
        <f t="shared" si="11"/>
        <v>TantalumSolikamsk Metal Works</v>
      </c>
    </row>
    <row r="371" spans="1:11">
      <c r="A371" s="209" t="s">
        <v>137</v>
      </c>
      <c r="B371" s="209" t="s">
        <v>1030</v>
      </c>
      <c r="C371" s="209" t="s">
        <v>1030</v>
      </c>
      <c r="D371" s="209" t="s">
        <v>1204</v>
      </c>
      <c r="E371" s="209" t="s">
        <v>1029</v>
      </c>
      <c r="F371" s="209" t="s">
        <v>149</v>
      </c>
      <c r="G371" s="209"/>
      <c r="H371" s="209" t="s">
        <v>1705</v>
      </c>
      <c r="I371" s="209" t="s">
        <v>1225</v>
      </c>
      <c r="J371" s="231" t="str">
        <f t="shared" si="10"/>
        <v>TantalumTaki Chemical Co., Ltd.</v>
      </c>
      <c r="K371" s="231" t="str">
        <f t="shared" si="11"/>
        <v>TantalumTaki Chemical Co., Ltd.</v>
      </c>
    </row>
    <row r="372" spans="1:11">
      <c r="A372" s="209" t="s">
        <v>137</v>
      </c>
      <c r="B372" s="209" t="s">
        <v>1706</v>
      </c>
      <c r="C372" s="209" t="s">
        <v>1030</v>
      </c>
      <c r="D372" s="209" t="s">
        <v>1204</v>
      </c>
      <c r="E372" s="209" t="s">
        <v>1029</v>
      </c>
      <c r="F372" s="209" t="s">
        <v>149</v>
      </c>
      <c r="G372" s="209"/>
      <c r="H372" s="209" t="s">
        <v>1705</v>
      </c>
      <c r="I372" s="209" t="s">
        <v>1225</v>
      </c>
      <c r="J372" s="231" t="str">
        <f t="shared" si="10"/>
        <v>TantalumTaki Chemicals</v>
      </c>
      <c r="K372" s="231" t="str">
        <f t="shared" si="11"/>
        <v>TantalumTaki Chemicals</v>
      </c>
    </row>
    <row r="373" spans="1:11">
      <c r="A373" s="209" t="s">
        <v>137</v>
      </c>
      <c r="B373" s="209" t="s">
        <v>1061</v>
      </c>
      <c r="C373" s="209" t="s">
        <v>1061</v>
      </c>
      <c r="D373" s="209" t="s">
        <v>1612</v>
      </c>
      <c r="E373" s="209" t="s">
        <v>1060</v>
      </c>
      <c r="F373" s="209" t="s">
        <v>149</v>
      </c>
      <c r="G373" s="209"/>
      <c r="H373" s="209" t="s">
        <v>1656</v>
      </c>
      <c r="I373" s="209" t="s">
        <v>1657</v>
      </c>
      <c r="J373" s="231" t="str">
        <f t="shared" si="10"/>
        <v>TantalumTANIOBIS Co., Ltd.</v>
      </c>
      <c r="K373" s="231" t="str">
        <f t="shared" si="11"/>
        <v>TantalumTANIOBIS Co., Ltd.</v>
      </c>
    </row>
    <row r="374" spans="1:11">
      <c r="A374" s="209" t="s">
        <v>137</v>
      </c>
      <c r="B374" s="209" t="s">
        <v>1064</v>
      </c>
      <c r="C374" s="209" t="s">
        <v>1064</v>
      </c>
      <c r="D374" s="209" t="s">
        <v>1197</v>
      </c>
      <c r="E374" s="209" t="s">
        <v>1063</v>
      </c>
      <c r="F374" s="209" t="s">
        <v>149</v>
      </c>
      <c r="G374" s="209"/>
      <c r="H374" s="209" t="s">
        <v>1666</v>
      </c>
      <c r="I374" s="209" t="s">
        <v>1667</v>
      </c>
      <c r="J374" s="231" t="str">
        <f t="shared" si="10"/>
        <v>TantalumTANIOBIS GmbH</v>
      </c>
      <c r="K374" s="231" t="str">
        <f t="shared" si="11"/>
        <v>TantalumTANIOBIS GmbH</v>
      </c>
    </row>
    <row r="375" spans="1:11">
      <c r="A375" s="209" t="s">
        <v>137</v>
      </c>
      <c r="B375" s="209" t="s">
        <v>442</v>
      </c>
      <c r="C375" s="209" t="s">
        <v>442</v>
      </c>
      <c r="D375" s="209" t="s">
        <v>1204</v>
      </c>
      <c r="E375" s="209" t="s">
        <v>441</v>
      </c>
      <c r="F375" s="209" t="s">
        <v>149</v>
      </c>
      <c r="G375" s="209"/>
      <c r="H375" s="209" t="s">
        <v>1661</v>
      </c>
      <c r="I375" s="209" t="s">
        <v>1662</v>
      </c>
      <c r="J375" s="231" t="str">
        <f t="shared" si="10"/>
        <v>TantalumTANIOBIS Japan Co., Ltd.</v>
      </c>
      <c r="K375" s="231" t="str">
        <f t="shared" si="11"/>
        <v>TantalumTANIOBIS Japan Co., Ltd.</v>
      </c>
    </row>
    <row r="376" spans="1:11">
      <c r="A376" s="209" t="s">
        <v>137</v>
      </c>
      <c r="B376" s="209" t="s">
        <v>579</v>
      </c>
      <c r="C376" s="209" t="s">
        <v>579</v>
      </c>
      <c r="D376" s="209" t="s">
        <v>1197</v>
      </c>
      <c r="E376" s="209" t="s">
        <v>578</v>
      </c>
      <c r="F376" s="209" t="s">
        <v>149</v>
      </c>
      <c r="G376" s="209"/>
      <c r="H376" s="209" t="s">
        <v>1664</v>
      </c>
      <c r="I376" s="209" t="s">
        <v>1199</v>
      </c>
      <c r="J376" s="231" t="str">
        <f t="shared" si="10"/>
        <v>TantalumTANIOBIS Smelting GmbH &amp; Co. KG</v>
      </c>
      <c r="K376" s="231" t="str">
        <f t="shared" si="11"/>
        <v>TantalumTANIOBIS Smelting GmbH &amp; Co. KG</v>
      </c>
    </row>
    <row r="377" spans="1:11">
      <c r="A377" s="209" t="s">
        <v>137</v>
      </c>
      <c r="B377" s="209" t="s">
        <v>530</v>
      </c>
      <c r="C377" s="209" t="s">
        <v>530</v>
      </c>
      <c r="D377" s="209" t="s">
        <v>1189</v>
      </c>
      <c r="E377" s="209" t="s">
        <v>529</v>
      </c>
      <c r="F377" s="209" t="s">
        <v>149</v>
      </c>
      <c r="G377" s="209"/>
      <c r="H377" s="209" t="s">
        <v>1707</v>
      </c>
      <c r="I377" s="209" t="s">
        <v>1191</v>
      </c>
      <c r="J377" s="231" t="str">
        <f t="shared" si="10"/>
        <v>TantalumTelex Metals</v>
      </c>
      <c r="K377" s="231" t="str">
        <f t="shared" si="11"/>
        <v>TantalumTelex Metals</v>
      </c>
    </row>
    <row r="378" spans="1:11">
      <c r="A378" s="209" t="s">
        <v>137</v>
      </c>
      <c r="B378" s="209" t="s">
        <v>1708</v>
      </c>
      <c r="C378" s="209" t="s">
        <v>329</v>
      </c>
      <c r="D378" s="209" t="s">
        <v>1402</v>
      </c>
      <c r="E378" s="209" t="s">
        <v>328</v>
      </c>
      <c r="F378" s="209" t="s">
        <v>149</v>
      </c>
      <c r="G378" s="209"/>
      <c r="H378" s="209" t="s">
        <v>1405</v>
      </c>
      <c r="I378" s="209" t="s">
        <v>1404</v>
      </c>
      <c r="J378" s="231" t="str">
        <f t="shared" si="10"/>
        <v>TantalumULBA</v>
      </c>
      <c r="K378" s="231" t="str">
        <f t="shared" si="11"/>
        <v>TantalumULBA</v>
      </c>
    </row>
    <row r="379" spans="1:11">
      <c r="A379" s="209" t="s">
        <v>137</v>
      </c>
      <c r="B379" s="209" t="s">
        <v>329</v>
      </c>
      <c r="C379" s="209" t="s">
        <v>329</v>
      </c>
      <c r="D379" s="209" t="s">
        <v>1402</v>
      </c>
      <c r="E379" s="209" t="s">
        <v>328</v>
      </c>
      <c r="F379" s="209" t="s">
        <v>149</v>
      </c>
      <c r="G379" s="209"/>
      <c r="H379" s="209" t="s">
        <v>1405</v>
      </c>
      <c r="I379" s="209" t="s">
        <v>1404</v>
      </c>
      <c r="J379" s="231" t="str">
        <f t="shared" si="10"/>
        <v>TantalumUlba Metallurgical Plant JSC</v>
      </c>
      <c r="K379" s="231" t="str">
        <f t="shared" si="11"/>
        <v>TantalumUlba Metallurgical Plant JSC</v>
      </c>
    </row>
    <row r="380" spans="1:11">
      <c r="A380" s="209" t="s">
        <v>137</v>
      </c>
      <c r="B380" s="209" t="s">
        <v>956</v>
      </c>
      <c r="C380" s="209" t="s">
        <v>956</v>
      </c>
      <c r="D380" s="209" t="s">
        <v>1232</v>
      </c>
      <c r="E380" s="209" t="s">
        <v>955</v>
      </c>
      <c r="F380" s="209" t="s">
        <v>149</v>
      </c>
      <c r="G380" s="209"/>
      <c r="H380" s="209" t="s">
        <v>1654</v>
      </c>
      <c r="I380" s="209" t="s">
        <v>1356</v>
      </c>
      <c r="J380" s="231" t="str">
        <f t="shared" si="10"/>
        <v>TantalumXIMEI RESOURCES (GUANGDONG) LIMITED</v>
      </c>
      <c r="K380" s="231" t="str">
        <f t="shared" si="11"/>
        <v>TantalumXIMEI RESOURCES (GUANGDONG) LIMITED</v>
      </c>
    </row>
    <row r="381" spans="1:11">
      <c r="A381" s="209" t="s">
        <v>137</v>
      </c>
      <c r="B381" s="209" t="s">
        <v>827</v>
      </c>
      <c r="C381" s="209" t="s">
        <v>827</v>
      </c>
      <c r="D381" s="209" t="s">
        <v>1232</v>
      </c>
      <c r="E381" s="209" t="s">
        <v>826</v>
      </c>
      <c r="F381" s="209" t="s">
        <v>149</v>
      </c>
      <c r="G381" s="209"/>
      <c r="H381" s="209" t="s">
        <v>1709</v>
      </c>
      <c r="I381" s="209" t="s">
        <v>1356</v>
      </c>
      <c r="J381" s="231" t="str">
        <f t="shared" si="10"/>
        <v>TantalumXinXing HaoRong Electronic Material Co., Ltd.</v>
      </c>
      <c r="K381" s="231" t="str">
        <f t="shared" si="11"/>
        <v>TantalumXinXing HaoRong Electronic Material Co., Ltd.</v>
      </c>
    </row>
    <row r="382" spans="1:11">
      <c r="A382" s="209" t="s">
        <v>137</v>
      </c>
      <c r="B382" s="209" t="s">
        <v>1710</v>
      </c>
      <c r="C382" s="209" t="s">
        <v>706</v>
      </c>
      <c r="D382" s="209" t="s">
        <v>1232</v>
      </c>
      <c r="E382" s="209" t="s">
        <v>705</v>
      </c>
      <c r="F382" s="209" t="s">
        <v>149</v>
      </c>
      <c r="G382" s="209"/>
      <c r="H382" s="209" t="s">
        <v>1701</v>
      </c>
      <c r="I382" s="189" t="s">
        <v>1311</v>
      </c>
      <c r="J382" s="231" t="str">
        <f t="shared" si="10"/>
        <v>TantalumYancheng Jinye New Material Technology Co., Ltd.</v>
      </c>
      <c r="K382" s="231" t="str">
        <f t="shared" si="11"/>
        <v>TantalumYancheng Jinye New Material Technology Co., Ltd.</v>
      </c>
    </row>
    <row r="383" spans="1:11">
      <c r="A383" s="209" t="s">
        <v>137</v>
      </c>
      <c r="B383" s="209" t="s">
        <v>455</v>
      </c>
      <c r="C383" s="209" t="s">
        <v>455</v>
      </c>
      <c r="D383" s="209" t="s">
        <v>1232</v>
      </c>
      <c r="E383" s="209" t="s">
        <v>454</v>
      </c>
      <c r="F383" s="209" t="s">
        <v>149</v>
      </c>
      <c r="G383" s="209"/>
      <c r="H383" s="209" t="s">
        <v>1650</v>
      </c>
      <c r="I383" s="189" t="s">
        <v>1374</v>
      </c>
      <c r="J383" s="231" t="str">
        <f t="shared" si="10"/>
        <v>TantalumYanling Jincheng Tantalum &amp; Niobium Co., Ltd.</v>
      </c>
      <c r="K383" s="231" t="str">
        <f t="shared" si="11"/>
        <v>TantalumYanling Jincheng Tantalum &amp; Niobium Co., Ltd.</v>
      </c>
    </row>
    <row r="384" spans="1:11">
      <c r="A384" s="209" t="s">
        <v>137</v>
      </c>
      <c r="B384" s="209" t="s">
        <v>1711</v>
      </c>
      <c r="C384" s="209" t="s">
        <v>455</v>
      </c>
      <c r="D384" s="209" t="s">
        <v>1232</v>
      </c>
      <c r="E384" s="209" t="s">
        <v>454</v>
      </c>
      <c r="F384" s="209" t="s">
        <v>149</v>
      </c>
      <c r="G384" s="209"/>
      <c r="H384" s="209" t="s">
        <v>1650</v>
      </c>
      <c r="I384" s="209" t="s">
        <v>1374</v>
      </c>
      <c r="J384" s="231" t="str">
        <f t="shared" si="10"/>
        <v>TantalumYanling Jincheng Tantalum Co., Ltd.</v>
      </c>
      <c r="K384" s="231" t="str">
        <f t="shared" si="11"/>
        <v>TantalumYanling Jincheng Tantalum Co., Ltd.</v>
      </c>
    </row>
    <row r="385" spans="1:11">
      <c r="A385" s="209" t="s">
        <v>137</v>
      </c>
      <c r="B385" s="209" t="s">
        <v>1712</v>
      </c>
      <c r="C385" s="209" t="s">
        <v>442</v>
      </c>
      <c r="D385" s="209" t="s">
        <v>1204</v>
      </c>
      <c r="E385" s="209" t="s">
        <v>441</v>
      </c>
      <c r="F385" s="209" t="s">
        <v>149</v>
      </c>
      <c r="G385" s="209"/>
      <c r="H385" s="209" t="s">
        <v>1661</v>
      </c>
      <c r="I385" s="209" t="s">
        <v>1662</v>
      </c>
      <c r="J385" s="231" t="str">
        <f t="shared" si="10"/>
        <v>Tantalumタニオビス・ジャパン株式会社</v>
      </c>
      <c r="K385" s="231" t="str">
        <f t="shared" si="11"/>
        <v>Tantalumタニオビス・ジャパン株式会社</v>
      </c>
    </row>
    <row r="386" spans="1:11">
      <c r="A386" s="209" t="s">
        <v>137</v>
      </c>
      <c r="B386" s="209" t="s">
        <v>1638</v>
      </c>
      <c r="C386" s="209"/>
      <c r="D386" s="209"/>
      <c r="E386" s="209"/>
      <c r="F386" s="209"/>
      <c r="G386" s="209"/>
      <c r="H386" s="209"/>
      <c r="I386" s="209"/>
      <c r="J386" s="231" t="str">
        <f t="shared" si="10"/>
        <v>TantalumSmelter not listed</v>
      </c>
      <c r="K386" s="231" t="str">
        <f t="shared" si="11"/>
        <v>TantalumSmelter not listed</v>
      </c>
    </row>
    <row r="387" spans="1:11">
      <c r="A387" s="209" t="s">
        <v>137</v>
      </c>
      <c r="B387" s="209" t="s">
        <v>144</v>
      </c>
      <c r="C387" s="209" t="s">
        <v>127</v>
      </c>
      <c r="D387" s="209" t="s">
        <v>127</v>
      </c>
      <c r="E387" s="209"/>
      <c r="F387" s="209"/>
      <c r="G387" s="209"/>
      <c r="H387" s="209"/>
      <c r="I387" s="209"/>
      <c r="J387" s="231" t="str">
        <f t="shared" si="10"/>
        <v>TantalumSmelter not yet identified</v>
      </c>
      <c r="K387" s="231" t="str">
        <f t="shared" si="11"/>
        <v>TantalumSmelter not yet identified</v>
      </c>
    </row>
    <row r="388" spans="1:11">
      <c r="A388" s="209" t="s">
        <v>138</v>
      </c>
      <c r="B388" s="209" t="s">
        <v>1713</v>
      </c>
      <c r="C388" s="209" t="s">
        <v>290</v>
      </c>
      <c r="D388" s="209" t="s">
        <v>1189</v>
      </c>
      <c r="E388" s="209" t="s">
        <v>289</v>
      </c>
      <c r="F388" s="209" t="s">
        <v>149</v>
      </c>
      <c r="G388" s="209"/>
      <c r="H388" s="209" t="s">
        <v>1714</v>
      </c>
      <c r="I388" s="209" t="s">
        <v>1191</v>
      </c>
      <c r="J388" s="231" t="str">
        <f t="shared" si="10"/>
        <v>TinAlent plc</v>
      </c>
      <c r="K388" s="231" t="str">
        <f t="shared" si="11"/>
        <v>TinAlent plc</v>
      </c>
    </row>
    <row r="389" spans="1:11">
      <c r="A389" s="209" t="s">
        <v>138</v>
      </c>
      <c r="B389" s="209" t="s">
        <v>290</v>
      </c>
      <c r="C389" s="209" t="s">
        <v>290</v>
      </c>
      <c r="D389" s="209" t="s">
        <v>1189</v>
      </c>
      <c r="E389" s="209" t="s">
        <v>289</v>
      </c>
      <c r="F389" s="209" t="s">
        <v>149</v>
      </c>
      <c r="G389" s="209"/>
      <c r="H389" s="209" t="s">
        <v>1714</v>
      </c>
      <c r="I389" s="209" t="s">
        <v>1191</v>
      </c>
      <c r="J389" s="231" t="str">
        <f t="shared" si="10"/>
        <v>TinAlpha</v>
      </c>
      <c r="K389" s="231" t="str">
        <f t="shared" si="11"/>
        <v>TinAlpha</v>
      </c>
    </row>
    <row r="390" spans="1:11">
      <c r="A390" s="209" t="s">
        <v>138</v>
      </c>
      <c r="B390" s="209" t="s">
        <v>1715</v>
      </c>
      <c r="C390" s="209" t="s">
        <v>290</v>
      </c>
      <c r="D390" s="209" t="s">
        <v>1189</v>
      </c>
      <c r="E390" s="209" t="s">
        <v>289</v>
      </c>
      <c r="F390" s="209" t="s">
        <v>149</v>
      </c>
      <c r="G390" s="209"/>
      <c r="H390" s="209" t="s">
        <v>1714</v>
      </c>
      <c r="I390" s="209" t="s">
        <v>1191</v>
      </c>
      <c r="J390" s="231" t="str">
        <f t="shared" ref="J390:J453" si="12">A390&amp;B390</f>
        <v>TinAlpha Metals</v>
      </c>
      <c r="K390" s="231" t="str">
        <f t="shared" ref="K390:K453" si="13">A390&amp;B390</f>
        <v>TinAlpha Metals</v>
      </c>
    </row>
    <row r="391" spans="1:11">
      <c r="A391" s="209" t="s">
        <v>138</v>
      </c>
      <c r="B391" s="209" t="s">
        <v>1716</v>
      </c>
      <c r="C391" s="209" t="s">
        <v>290</v>
      </c>
      <c r="D391" s="209" t="s">
        <v>1189</v>
      </c>
      <c r="E391" s="209" t="s">
        <v>289</v>
      </c>
      <c r="F391" s="209" t="s">
        <v>149</v>
      </c>
      <c r="G391" s="209"/>
      <c r="H391" s="209" t="s">
        <v>1714</v>
      </c>
      <c r="I391" s="209" t="s">
        <v>1191</v>
      </c>
      <c r="J391" s="231" t="str">
        <f t="shared" si="12"/>
        <v>TinAlpha Metals Korea Ltd.</v>
      </c>
      <c r="K391" s="231" t="str">
        <f t="shared" si="13"/>
        <v>TinAlpha Metals Korea Ltd.</v>
      </c>
    </row>
    <row r="392" spans="1:11">
      <c r="A392" s="209" t="s">
        <v>138</v>
      </c>
      <c r="B392" s="209" t="s">
        <v>1717</v>
      </c>
      <c r="C392" s="209" t="s">
        <v>290</v>
      </c>
      <c r="D392" s="209" t="s">
        <v>1189</v>
      </c>
      <c r="E392" s="209" t="s">
        <v>289</v>
      </c>
      <c r="F392" s="209" t="s">
        <v>149</v>
      </c>
      <c r="G392" s="209"/>
      <c r="H392" s="209" t="s">
        <v>1714</v>
      </c>
      <c r="I392" s="209" t="s">
        <v>1191</v>
      </c>
      <c r="J392" s="231" t="str">
        <f t="shared" si="12"/>
        <v>TinAlpha Metals Taiwan</v>
      </c>
      <c r="K392" s="231" t="str">
        <f t="shared" si="13"/>
        <v>TinAlpha Metals Taiwan</v>
      </c>
    </row>
    <row r="393" spans="1:11">
      <c r="A393" s="209" t="s">
        <v>138</v>
      </c>
      <c r="B393" s="209" t="s">
        <v>1097</v>
      </c>
      <c r="C393" s="209" t="s">
        <v>1097</v>
      </c>
      <c r="D393" s="209" t="s">
        <v>1718</v>
      </c>
      <c r="E393" s="209" t="s">
        <v>1096</v>
      </c>
      <c r="F393" s="209" t="s">
        <v>149</v>
      </c>
      <c r="G393" s="209"/>
      <c r="H393" s="209" t="s">
        <v>1719</v>
      </c>
      <c r="I393" s="209" t="s">
        <v>1720</v>
      </c>
      <c r="J393" s="231" t="str">
        <f t="shared" si="12"/>
        <v>TinAn Vinh Joint Stock Mineral Processing Company</v>
      </c>
      <c r="K393" s="231" t="str">
        <f t="shared" si="13"/>
        <v>TinAn Vinh Joint Stock Mineral Processing Company</v>
      </c>
    </row>
    <row r="394" spans="1:11">
      <c r="A394" s="209" t="s">
        <v>138</v>
      </c>
      <c r="B394" s="209" t="s">
        <v>478</v>
      </c>
      <c r="C394" s="209" t="s">
        <v>478</v>
      </c>
      <c r="D394" s="209" t="s">
        <v>1380</v>
      </c>
      <c r="E394" s="209" t="s">
        <v>477</v>
      </c>
      <c r="F394" s="209" t="s">
        <v>149</v>
      </c>
      <c r="G394" s="209"/>
      <c r="H394" s="209" t="s">
        <v>1721</v>
      </c>
      <c r="I394" s="209" t="s">
        <v>1382</v>
      </c>
      <c r="J394" s="231" t="str">
        <f t="shared" si="12"/>
        <v>TinAurubis Beerse</v>
      </c>
      <c r="K394" s="231" t="str">
        <f t="shared" si="13"/>
        <v>TinAurubis Beerse</v>
      </c>
    </row>
    <row r="395" spans="1:11">
      <c r="A395" s="209" t="s">
        <v>138</v>
      </c>
      <c r="B395" s="209" t="s">
        <v>608</v>
      </c>
      <c r="C395" s="209" t="s">
        <v>608</v>
      </c>
      <c r="D395" s="209" t="s">
        <v>1552</v>
      </c>
      <c r="E395" s="209" t="s">
        <v>607</v>
      </c>
      <c r="F395" s="209" t="s">
        <v>149</v>
      </c>
      <c r="G395" s="209"/>
      <c r="H395" s="209" t="s">
        <v>1722</v>
      </c>
      <c r="I395" s="209" t="s">
        <v>1723</v>
      </c>
      <c r="J395" s="231" t="str">
        <f t="shared" si="12"/>
        <v>TinAurubis Berango</v>
      </c>
      <c r="K395" s="231" t="str">
        <f t="shared" si="13"/>
        <v>TinAurubis Berango</v>
      </c>
    </row>
    <row r="396" spans="1:11">
      <c r="A396" s="209" t="s">
        <v>138</v>
      </c>
      <c r="B396" s="209" t="s">
        <v>1724</v>
      </c>
      <c r="C396" s="209" t="s">
        <v>273</v>
      </c>
      <c r="D396" s="209" t="s">
        <v>1512</v>
      </c>
      <c r="E396" s="209" t="s">
        <v>272</v>
      </c>
      <c r="F396" s="209" t="s">
        <v>149</v>
      </c>
      <c r="G396" s="209"/>
      <c r="H396" s="209" t="s">
        <v>1725</v>
      </c>
      <c r="I396" s="209" t="s">
        <v>1726</v>
      </c>
      <c r="J396" s="231" t="str">
        <f t="shared" si="12"/>
        <v>TinBrand IMLI</v>
      </c>
      <c r="K396" s="231" t="str">
        <f t="shared" si="13"/>
        <v>TinBrand IMLI</v>
      </c>
    </row>
    <row r="397" spans="1:11">
      <c r="A397" s="209" t="s">
        <v>138</v>
      </c>
      <c r="B397" s="209" t="s">
        <v>1727</v>
      </c>
      <c r="C397" s="209" t="s">
        <v>756</v>
      </c>
      <c r="D397" s="209" t="s">
        <v>1512</v>
      </c>
      <c r="E397" s="209" t="s">
        <v>755</v>
      </c>
      <c r="F397" s="209" t="s">
        <v>149</v>
      </c>
      <c r="G397" s="209"/>
      <c r="H397" s="209" t="s">
        <v>1728</v>
      </c>
      <c r="I397" s="209" t="s">
        <v>1726</v>
      </c>
      <c r="J397" s="231" t="str">
        <f t="shared" si="12"/>
        <v>TinBrand RBT</v>
      </c>
      <c r="K397" s="231" t="str">
        <f t="shared" si="13"/>
        <v>TinBrand RBT</v>
      </c>
    </row>
    <row r="398" spans="1:11">
      <c r="A398" s="209" t="s">
        <v>138</v>
      </c>
      <c r="B398" s="209" t="s">
        <v>1729</v>
      </c>
      <c r="C398" s="209" t="s">
        <v>548</v>
      </c>
      <c r="D398" s="209" t="s">
        <v>1232</v>
      </c>
      <c r="E398" s="209" t="s">
        <v>547</v>
      </c>
      <c r="F398" s="209" t="s">
        <v>149</v>
      </c>
      <c r="G398" s="209"/>
      <c r="H398" s="209" t="s">
        <v>1730</v>
      </c>
      <c r="I398" s="209" t="s">
        <v>1288</v>
      </c>
      <c r="J398" s="231" t="str">
        <f t="shared" si="12"/>
        <v>TinChengfeng Metals Co Pte Ltd</v>
      </c>
      <c r="K398" s="231" t="str">
        <f t="shared" si="13"/>
        <v>TinChengfeng Metals Co Pte Ltd</v>
      </c>
    </row>
    <row r="399" spans="1:11">
      <c r="A399" s="209" t="s">
        <v>138</v>
      </c>
      <c r="B399" s="209" t="s">
        <v>1731</v>
      </c>
      <c r="C399" s="209" t="s">
        <v>942</v>
      </c>
      <c r="D399" s="209" t="s">
        <v>1232</v>
      </c>
      <c r="E399" s="209" t="s">
        <v>941</v>
      </c>
      <c r="F399" s="209" t="s">
        <v>149</v>
      </c>
      <c r="G399" s="209"/>
      <c r="H399" s="209" t="s">
        <v>1377</v>
      </c>
      <c r="I399" s="209" t="s">
        <v>1374</v>
      </c>
      <c r="J399" s="231" t="str">
        <f t="shared" si="12"/>
        <v>TinChenzhou Yun Xiang mining limited liability company</v>
      </c>
      <c r="K399" s="231" t="str">
        <f t="shared" si="13"/>
        <v>TinChenzhou Yun Xiang mining limited liability company</v>
      </c>
    </row>
    <row r="400" spans="1:11">
      <c r="A400" s="209" t="s">
        <v>138</v>
      </c>
      <c r="B400" s="209" t="s">
        <v>942</v>
      </c>
      <c r="C400" s="209" t="s">
        <v>942</v>
      </c>
      <c r="D400" s="209" t="s">
        <v>1232</v>
      </c>
      <c r="E400" s="209" t="s">
        <v>941</v>
      </c>
      <c r="F400" s="209" t="s">
        <v>149</v>
      </c>
      <c r="G400" s="209"/>
      <c r="H400" s="209" t="s">
        <v>1377</v>
      </c>
      <c r="I400" s="209" t="s">
        <v>1374</v>
      </c>
      <c r="J400" s="231" t="str">
        <f t="shared" si="12"/>
        <v>TinChenzhou Yunxiang Mining and Metallurgy Co., Ltd.</v>
      </c>
      <c r="K400" s="231" t="str">
        <f t="shared" si="13"/>
        <v>TinChenzhou Yunxiang Mining and Metallurgy Co., Ltd.</v>
      </c>
    </row>
    <row r="401" spans="1:11">
      <c r="A401" s="209" t="s">
        <v>138</v>
      </c>
      <c r="B401" s="209" t="s">
        <v>504</v>
      </c>
      <c r="C401" s="209" t="s">
        <v>504</v>
      </c>
      <c r="D401" s="209" t="s">
        <v>1232</v>
      </c>
      <c r="E401" s="209" t="s">
        <v>503</v>
      </c>
      <c r="F401" s="209" t="s">
        <v>149</v>
      </c>
      <c r="G401" s="209"/>
      <c r="H401" s="209" t="s">
        <v>1732</v>
      </c>
      <c r="I401" s="209" t="s">
        <v>1384</v>
      </c>
      <c r="J401" s="231" t="str">
        <f t="shared" si="12"/>
        <v>TinChifeng Dajingzi Tin Industry Co., Ltd.</v>
      </c>
      <c r="K401" s="231" t="str">
        <f t="shared" si="13"/>
        <v>TinChifeng Dajingzi Tin Industry Co., Ltd.</v>
      </c>
    </row>
    <row r="402" spans="1:11">
      <c r="A402" s="209" t="s">
        <v>138</v>
      </c>
      <c r="B402" s="209" t="s">
        <v>1733</v>
      </c>
      <c r="C402" s="209" t="s">
        <v>207</v>
      </c>
      <c r="D402" s="209" t="s">
        <v>1232</v>
      </c>
      <c r="E402" s="209" t="s">
        <v>206</v>
      </c>
      <c r="F402" s="209" t="s">
        <v>149</v>
      </c>
      <c r="G402" s="209"/>
      <c r="H402" s="209" t="s">
        <v>1734</v>
      </c>
      <c r="I402" s="209" t="s">
        <v>1735</v>
      </c>
      <c r="J402" s="231" t="str">
        <f t="shared" si="12"/>
        <v>TinChina Tin (Hechi)</v>
      </c>
      <c r="K402" s="231" t="str">
        <f t="shared" si="13"/>
        <v>TinChina Tin (Hechi)</v>
      </c>
    </row>
    <row r="403" spans="1:11">
      <c r="A403" s="209" t="s">
        <v>138</v>
      </c>
      <c r="B403" s="209" t="s">
        <v>207</v>
      </c>
      <c r="C403" s="209" t="s">
        <v>207</v>
      </c>
      <c r="D403" s="209" t="s">
        <v>1232</v>
      </c>
      <c r="E403" s="209" t="s">
        <v>206</v>
      </c>
      <c r="F403" s="209" t="s">
        <v>149</v>
      </c>
      <c r="G403" s="209"/>
      <c r="H403" s="209" t="s">
        <v>1734</v>
      </c>
      <c r="I403" s="209" t="s">
        <v>1735</v>
      </c>
      <c r="J403" s="231" t="str">
        <f t="shared" si="12"/>
        <v>TinChina Tin Group Co., Ltd.</v>
      </c>
      <c r="K403" s="231" t="str">
        <f t="shared" si="13"/>
        <v>TinChina Tin Group Co., Ltd.</v>
      </c>
    </row>
    <row r="404" spans="1:11">
      <c r="A404" s="209" t="s">
        <v>138</v>
      </c>
      <c r="B404" s="209" t="s">
        <v>1736</v>
      </c>
      <c r="C404" s="209" t="s">
        <v>207</v>
      </c>
      <c r="D404" s="209" t="s">
        <v>1232</v>
      </c>
      <c r="E404" s="209" t="s">
        <v>206</v>
      </c>
      <c r="F404" s="209" t="s">
        <v>149</v>
      </c>
      <c r="G404" s="209"/>
      <c r="H404" s="209" t="s">
        <v>1734</v>
      </c>
      <c r="I404" s="209" t="s">
        <v>1735</v>
      </c>
      <c r="J404" s="231" t="str">
        <f t="shared" si="12"/>
        <v>TinChina Tin Lai Ben Smelter Co., Ltd.</v>
      </c>
      <c r="K404" s="231" t="str">
        <f t="shared" si="13"/>
        <v>TinChina Tin Lai Ben Smelter Co., Ltd.</v>
      </c>
    </row>
    <row r="405" spans="1:11">
      <c r="A405" s="209" t="s">
        <v>138</v>
      </c>
      <c r="B405" s="209" t="s">
        <v>1737</v>
      </c>
      <c r="C405" s="209" t="s">
        <v>812</v>
      </c>
      <c r="D405" s="209" t="s">
        <v>1232</v>
      </c>
      <c r="E405" s="209" t="s">
        <v>811</v>
      </c>
      <c r="F405" s="209" t="s">
        <v>149</v>
      </c>
      <c r="G405" s="209"/>
      <c r="H405" s="209" t="s">
        <v>1730</v>
      </c>
      <c r="I405" s="209" t="s">
        <v>1288</v>
      </c>
      <c r="J405" s="231" t="str">
        <f t="shared" si="12"/>
        <v>TinChina Yunnan Tin Co Ltd.</v>
      </c>
      <c r="K405" s="231" t="str">
        <f t="shared" si="13"/>
        <v>TinChina Yunnan Tin Co Ltd.</v>
      </c>
    </row>
    <row r="406" spans="1:11">
      <c r="A406" s="209" t="s">
        <v>138</v>
      </c>
      <c r="B406" s="209" t="s">
        <v>1738</v>
      </c>
      <c r="C406" s="209" t="s">
        <v>290</v>
      </c>
      <c r="D406" s="209" t="s">
        <v>1189</v>
      </c>
      <c r="E406" s="209" t="s">
        <v>289</v>
      </c>
      <c r="F406" s="209" t="s">
        <v>149</v>
      </c>
      <c r="G406" s="209"/>
      <c r="H406" s="209" t="s">
        <v>1714</v>
      </c>
      <c r="I406" s="209" t="s">
        <v>1191</v>
      </c>
      <c r="J406" s="231" t="str">
        <f t="shared" si="12"/>
        <v>TinCookson</v>
      </c>
      <c r="K406" s="231" t="str">
        <f t="shared" si="13"/>
        <v>TinCookson</v>
      </c>
    </row>
    <row r="407" spans="1:11">
      <c r="A407" s="209" t="s">
        <v>138</v>
      </c>
      <c r="B407" s="209" t="s">
        <v>1739</v>
      </c>
      <c r="C407" s="209" t="s">
        <v>290</v>
      </c>
      <c r="D407" s="209" t="s">
        <v>1189</v>
      </c>
      <c r="E407" s="209" t="s">
        <v>289</v>
      </c>
      <c r="F407" s="209" t="s">
        <v>149</v>
      </c>
      <c r="G407" s="209"/>
      <c r="H407" s="209" t="s">
        <v>1714</v>
      </c>
      <c r="I407" s="209" t="s">
        <v>1191</v>
      </c>
      <c r="J407" s="231" t="str">
        <f t="shared" si="12"/>
        <v>TinCookson (Alpha Metals Taiwan)</v>
      </c>
      <c r="K407" s="231" t="str">
        <f t="shared" si="13"/>
        <v>TinCookson (Alpha Metals Taiwan)</v>
      </c>
    </row>
    <row r="408" spans="1:11">
      <c r="A408" s="209" t="s">
        <v>138</v>
      </c>
      <c r="B408" s="209" t="s">
        <v>1740</v>
      </c>
      <c r="C408" s="209" t="s">
        <v>290</v>
      </c>
      <c r="D408" s="209" t="s">
        <v>1189</v>
      </c>
      <c r="E408" s="209" t="s">
        <v>289</v>
      </c>
      <c r="F408" s="209" t="s">
        <v>149</v>
      </c>
      <c r="G408" s="209"/>
      <c r="H408" s="209" t="s">
        <v>1714</v>
      </c>
      <c r="I408" s="209" t="s">
        <v>1191</v>
      </c>
      <c r="J408" s="231" t="str">
        <f t="shared" si="12"/>
        <v>TinCookson Alpha Metals (Shenzhen) Co., Ltd.</v>
      </c>
      <c r="K408" s="231" t="str">
        <f t="shared" si="13"/>
        <v>TinCookson Alpha Metals (Shenzhen) Co., Ltd.</v>
      </c>
    </row>
    <row r="409" spans="1:11">
      <c r="A409" s="209" t="s">
        <v>138</v>
      </c>
      <c r="B409" s="209" t="s">
        <v>627</v>
      </c>
      <c r="C409" s="209" t="s">
        <v>627</v>
      </c>
      <c r="D409" s="209" t="s">
        <v>1227</v>
      </c>
      <c r="E409" s="209" t="s">
        <v>626</v>
      </c>
      <c r="F409" s="209" t="s">
        <v>149</v>
      </c>
      <c r="G409" s="209"/>
      <c r="H409" s="209" t="s">
        <v>1741</v>
      </c>
      <c r="I409" s="209" t="s">
        <v>1742</v>
      </c>
      <c r="J409" s="231" t="str">
        <f t="shared" si="12"/>
        <v>TinCRM Fundicao De Metais E Comercio De Equipamentos Eletronicos Do Brasil Ltda</v>
      </c>
      <c r="K409" s="231" t="str">
        <f t="shared" si="13"/>
        <v>TinCRM Fundicao De Metais E Comercio De Equipamentos Eletronicos Do Brasil Ltda</v>
      </c>
    </row>
    <row r="410" spans="1:11">
      <c r="A410" s="209" t="s">
        <v>138</v>
      </c>
      <c r="B410" s="209" t="s">
        <v>1743</v>
      </c>
      <c r="C410" s="209" t="s">
        <v>627</v>
      </c>
      <c r="D410" s="209" t="s">
        <v>1227</v>
      </c>
      <c r="E410" s="209" t="s">
        <v>626</v>
      </c>
      <c r="F410" s="209" t="s">
        <v>149</v>
      </c>
      <c r="G410" s="209"/>
      <c r="H410" s="209" t="s">
        <v>1741</v>
      </c>
      <c r="I410" s="209" t="s">
        <v>1742</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138</v>
      </c>
      <c r="B411" s="209" t="s">
        <v>704</v>
      </c>
      <c r="C411" s="209" t="s">
        <v>704</v>
      </c>
      <c r="D411" s="209" t="s">
        <v>1552</v>
      </c>
      <c r="E411" s="209" t="s">
        <v>703</v>
      </c>
      <c r="F411" s="209" t="s">
        <v>149</v>
      </c>
      <c r="G411" s="209"/>
      <c r="H411" s="209" t="s">
        <v>1744</v>
      </c>
      <c r="I411" s="209" t="s">
        <v>1744</v>
      </c>
      <c r="J411" s="231" t="str">
        <f t="shared" si="12"/>
        <v>TinCRM Synergies</v>
      </c>
      <c r="K411" s="231" t="str">
        <f t="shared" si="13"/>
        <v>TinCRM Synergies</v>
      </c>
    </row>
    <row r="412" spans="1:11">
      <c r="A412" s="209" t="s">
        <v>138</v>
      </c>
      <c r="B412" s="209" t="s">
        <v>586</v>
      </c>
      <c r="C412" s="209" t="s">
        <v>586</v>
      </c>
      <c r="D412" s="209" t="s">
        <v>1512</v>
      </c>
      <c r="E412" s="209" t="s">
        <v>585</v>
      </c>
      <c r="F412" s="209" t="s">
        <v>149</v>
      </c>
      <c r="G412" s="209"/>
      <c r="H412" s="209" t="s">
        <v>1728</v>
      </c>
      <c r="I412" s="209" t="s">
        <v>1726</v>
      </c>
      <c r="J412" s="231" t="str">
        <f t="shared" si="12"/>
        <v>TinCV Ayi Jaya</v>
      </c>
      <c r="K412" s="231" t="str">
        <f t="shared" si="13"/>
        <v>TinCV Ayi Jaya</v>
      </c>
    </row>
    <row r="413" spans="1:11">
      <c r="A413" s="209" t="s">
        <v>138</v>
      </c>
      <c r="B413" s="209" t="s">
        <v>1745</v>
      </c>
      <c r="C413" s="209" t="s">
        <v>945</v>
      </c>
      <c r="D413" s="209" t="s">
        <v>1512</v>
      </c>
      <c r="E413" s="209" t="s">
        <v>944</v>
      </c>
      <c r="F413" s="209" t="s">
        <v>149</v>
      </c>
      <c r="G413" s="209"/>
      <c r="H413" s="209" t="s">
        <v>1746</v>
      </c>
      <c r="I413" s="209" t="s">
        <v>1726</v>
      </c>
      <c r="J413" s="231" t="str">
        <f t="shared" si="12"/>
        <v>TinCV Nurjanah</v>
      </c>
      <c r="K413" s="231" t="str">
        <f t="shared" si="13"/>
        <v>TinCV Nurjanah</v>
      </c>
    </row>
    <row r="414" spans="1:11">
      <c r="A414" s="209" t="s">
        <v>138</v>
      </c>
      <c r="B414" s="209" t="s">
        <v>1747</v>
      </c>
      <c r="C414" s="209" t="s">
        <v>165</v>
      </c>
      <c r="D414" s="209" t="s">
        <v>1512</v>
      </c>
      <c r="E414" s="209" t="s">
        <v>164</v>
      </c>
      <c r="F414" s="209" t="s">
        <v>149</v>
      </c>
      <c r="G414" s="209"/>
      <c r="H414" s="209" t="s">
        <v>1748</v>
      </c>
      <c r="I414" s="209" t="s">
        <v>1726</v>
      </c>
      <c r="J414" s="231" t="str">
        <f t="shared" si="12"/>
        <v>TinCV Serumpun Sebalai</v>
      </c>
      <c r="K414" s="231" t="str">
        <f t="shared" si="13"/>
        <v>TinCV Serumpun Sebalai</v>
      </c>
    </row>
    <row r="415" spans="1:11">
      <c r="A415" s="209" t="s">
        <v>138</v>
      </c>
      <c r="B415" s="209" t="s">
        <v>406</v>
      </c>
      <c r="C415" s="209" t="s">
        <v>406</v>
      </c>
      <c r="D415" s="209" t="s">
        <v>1512</v>
      </c>
      <c r="E415" s="209" t="s">
        <v>405</v>
      </c>
      <c r="F415" s="209" t="s">
        <v>149</v>
      </c>
      <c r="G415" s="209"/>
      <c r="H415" s="209" t="s">
        <v>1725</v>
      </c>
      <c r="I415" s="209" t="s">
        <v>1726</v>
      </c>
      <c r="J415" s="231" t="str">
        <f t="shared" si="12"/>
        <v>TinCV Venus Inti Perkasa</v>
      </c>
      <c r="K415" s="231" t="str">
        <f t="shared" si="13"/>
        <v>TinCV Venus Inti Perkasa</v>
      </c>
    </row>
    <row r="416" spans="1:11">
      <c r="A416" s="209" t="s">
        <v>138</v>
      </c>
      <c r="B416" s="209" t="s">
        <v>1129</v>
      </c>
      <c r="C416" s="209" t="s">
        <v>1129</v>
      </c>
      <c r="D416" s="209" t="s">
        <v>1232</v>
      </c>
      <c r="E416" s="209" t="s">
        <v>1128</v>
      </c>
      <c r="F416" s="209" t="s">
        <v>149</v>
      </c>
      <c r="G416" s="209"/>
      <c r="H416" s="209" t="s">
        <v>1749</v>
      </c>
      <c r="I416" s="209" t="s">
        <v>1356</v>
      </c>
      <c r="J416" s="231" t="str">
        <f t="shared" si="12"/>
        <v>TinDongguan CiEXPO Environmental Engineering Co., Ltd.</v>
      </c>
      <c r="K416" s="231" t="str">
        <f t="shared" si="13"/>
        <v>TinDongguan CiEXPO Environmental Engineering Co., Ltd.</v>
      </c>
    </row>
    <row r="417" spans="1:11">
      <c r="A417" s="209" t="s">
        <v>138</v>
      </c>
      <c r="B417" s="209" t="s">
        <v>172</v>
      </c>
      <c r="C417" s="209" t="s">
        <v>172</v>
      </c>
      <c r="D417" s="209" t="s">
        <v>1204</v>
      </c>
      <c r="E417" s="209" t="s">
        <v>171</v>
      </c>
      <c r="F417" s="209" t="s">
        <v>149</v>
      </c>
      <c r="G417" s="209"/>
      <c r="H417" s="209" t="s">
        <v>1208</v>
      </c>
      <c r="I417" s="209" t="s">
        <v>1209</v>
      </c>
      <c r="J417" s="231" t="str">
        <f t="shared" si="12"/>
        <v>TinDowa</v>
      </c>
      <c r="K417" s="231" t="str">
        <f t="shared" si="13"/>
        <v>TinDowa</v>
      </c>
    </row>
    <row r="418" spans="1:11">
      <c r="A418" s="209" t="s">
        <v>138</v>
      </c>
      <c r="B418" s="209" t="s">
        <v>1750</v>
      </c>
      <c r="C418" s="209" t="s">
        <v>172</v>
      </c>
      <c r="D418" s="209" t="s">
        <v>1204</v>
      </c>
      <c r="E418" s="209" t="s">
        <v>171</v>
      </c>
      <c r="F418" s="209" t="s">
        <v>149</v>
      </c>
      <c r="G418" s="209"/>
      <c r="H418" s="209" t="s">
        <v>1208</v>
      </c>
      <c r="I418" s="209" t="s">
        <v>1209</v>
      </c>
      <c r="J418" s="231" t="str">
        <f t="shared" si="12"/>
        <v>TinDowa Metaltech Co., Ltd.</v>
      </c>
      <c r="K418" s="231" t="str">
        <f t="shared" si="13"/>
        <v>TinDowa Metaltech Co., Ltd.</v>
      </c>
    </row>
    <row r="419" spans="1:11">
      <c r="A419" s="209" t="s">
        <v>138</v>
      </c>
      <c r="B419" s="209" t="s">
        <v>908</v>
      </c>
      <c r="C419" s="209" t="s">
        <v>908</v>
      </c>
      <c r="D419" s="209" t="s">
        <v>1751</v>
      </c>
      <c r="E419" s="209" t="s">
        <v>907</v>
      </c>
      <c r="F419" s="209" t="s">
        <v>149</v>
      </c>
      <c r="G419" s="209"/>
      <c r="H419" s="209" t="s">
        <v>1752</v>
      </c>
      <c r="I419" s="209" t="s">
        <v>1752</v>
      </c>
      <c r="J419" s="231" t="str">
        <f t="shared" si="12"/>
        <v>TinDS Myanmar</v>
      </c>
      <c r="K419" s="231" t="str">
        <f t="shared" si="13"/>
        <v>TinDS Myanmar</v>
      </c>
    </row>
    <row r="420" spans="1:11">
      <c r="A420" s="209" t="s">
        <v>138</v>
      </c>
      <c r="B420" s="209" t="s">
        <v>1079</v>
      </c>
      <c r="C420" s="209" t="s">
        <v>1079</v>
      </c>
      <c r="D420" s="209" t="s">
        <v>1718</v>
      </c>
      <c r="E420" s="209" t="s">
        <v>1078</v>
      </c>
      <c r="F420" s="209" t="s">
        <v>149</v>
      </c>
      <c r="G420" s="209"/>
      <c r="H420" s="209" t="s">
        <v>1753</v>
      </c>
      <c r="I420" s="209" t="s">
        <v>1754</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138</v>
      </c>
      <c r="B421" s="209" t="s">
        <v>950</v>
      </c>
      <c r="C421" s="209" t="s">
        <v>950</v>
      </c>
      <c r="D421" s="209" t="s">
        <v>1755</v>
      </c>
      <c r="E421" s="209" t="s">
        <v>949</v>
      </c>
      <c r="F421" s="209" t="s">
        <v>149</v>
      </c>
      <c r="G421" s="209"/>
      <c r="H421" s="209" t="s">
        <v>1756</v>
      </c>
      <c r="I421" s="209" t="s">
        <v>1756</v>
      </c>
      <c r="J421" s="231" t="str">
        <f t="shared" si="12"/>
        <v>TinEM Vinto</v>
      </c>
      <c r="K421" s="231" t="str">
        <f t="shared" si="13"/>
        <v>TinEM Vinto</v>
      </c>
    </row>
    <row r="422" spans="1:11">
      <c r="A422" s="209" t="s">
        <v>138</v>
      </c>
      <c r="B422" s="209" t="s">
        <v>1757</v>
      </c>
      <c r="C422" s="209" t="s">
        <v>950</v>
      </c>
      <c r="D422" s="209" t="s">
        <v>1755</v>
      </c>
      <c r="E422" s="209" t="s">
        <v>949</v>
      </c>
      <c r="F422" s="209" t="s">
        <v>149</v>
      </c>
      <c r="G422" s="209"/>
      <c r="H422" s="209" t="s">
        <v>1756</v>
      </c>
      <c r="I422" s="209" t="s">
        <v>1756</v>
      </c>
      <c r="J422" s="231" t="str">
        <f t="shared" si="12"/>
        <v>TinEmpresa Metalúrgica Vinto</v>
      </c>
      <c r="K422" s="231" t="str">
        <f t="shared" si="13"/>
        <v>TinEmpresa Metalúrgica Vinto</v>
      </c>
    </row>
    <row r="423" spans="1:11">
      <c r="A423" s="209" t="s">
        <v>138</v>
      </c>
      <c r="B423" s="209" t="s">
        <v>1758</v>
      </c>
      <c r="C423" s="209" t="s">
        <v>950</v>
      </c>
      <c r="D423" s="209" t="s">
        <v>1755</v>
      </c>
      <c r="E423" s="209" t="s">
        <v>949</v>
      </c>
      <c r="F423" s="209" t="s">
        <v>149</v>
      </c>
      <c r="G423" s="209"/>
      <c r="H423" s="209" t="s">
        <v>1756</v>
      </c>
      <c r="I423" s="209" t="s">
        <v>1756</v>
      </c>
      <c r="J423" s="231" t="str">
        <f t="shared" si="12"/>
        <v>TinEmpressa Nacional de Fundiciones (ENAF)</v>
      </c>
      <c r="K423" s="231" t="str">
        <f t="shared" si="13"/>
        <v>TinEmpressa Nacional de Fundiciones (ENAF)</v>
      </c>
    </row>
    <row r="424" spans="1:11">
      <c r="A424" s="209" t="s">
        <v>138</v>
      </c>
      <c r="B424" s="209" t="s">
        <v>1759</v>
      </c>
      <c r="C424" s="209" t="s">
        <v>950</v>
      </c>
      <c r="D424" s="209" t="s">
        <v>1755</v>
      </c>
      <c r="E424" s="209" t="s">
        <v>949</v>
      </c>
      <c r="F424" s="209" t="s">
        <v>149</v>
      </c>
      <c r="G424" s="209"/>
      <c r="H424" s="209" t="s">
        <v>1756</v>
      </c>
      <c r="I424" s="209" t="s">
        <v>1756</v>
      </c>
      <c r="J424" s="231" t="str">
        <f t="shared" si="12"/>
        <v>TinENAF</v>
      </c>
      <c r="K424" s="231" t="str">
        <f t="shared" si="13"/>
        <v>TinENAF</v>
      </c>
    </row>
    <row r="425" spans="1:11">
      <c r="A425" s="209" t="s">
        <v>138</v>
      </c>
      <c r="B425" s="209" t="s">
        <v>686</v>
      </c>
      <c r="C425" s="209" t="s">
        <v>686</v>
      </c>
      <c r="D425" s="209" t="s">
        <v>1227</v>
      </c>
      <c r="E425" s="209" t="s">
        <v>685</v>
      </c>
      <c r="F425" s="209" t="s">
        <v>149</v>
      </c>
      <c r="G425" s="209"/>
      <c r="H425" s="209" t="s">
        <v>1760</v>
      </c>
      <c r="I425" s="209" t="s">
        <v>1761</v>
      </c>
      <c r="J425" s="231" t="str">
        <f t="shared" si="12"/>
        <v>TinEstanho de Rondonia S.A.</v>
      </c>
      <c r="K425" s="231" t="str">
        <f t="shared" si="13"/>
        <v>TinEstanho de Rondonia S.A.</v>
      </c>
    </row>
    <row r="426" spans="1:11">
      <c r="A426" s="209" t="s">
        <v>138</v>
      </c>
      <c r="B426" s="209" t="s">
        <v>1762</v>
      </c>
      <c r="C426" s="209" t="s">
        <v>686</v>
      </c>
      <c r="D426" s="209" t="s">
        <v>1227</v>
      </c>
      <c r="E426" s="209" t="s">
        <v>685</v>
      </c>
      <c r="F426" s="209" t="s">
        <v>149</v>
      </c>
      <c r="G426" s="209"/>
      <c r="H426" s="209" t="s">
        <v>1760</v>
      </c>
      <c r="I426" s="209" t="s">
        <v>1761</v>
      </c>
      <c r="J426" s="231" t="str">
        <f t="shared" si="12"/>
        <v>TinEstanho de Rondônia S.A.</v>
      </c>
      <c r="K426" s="231" t="str">
        <f t="shared" si="13"/>
        <v>TinEstanho de Rondônia S.A.</v>
      </c>
    </row>
    <row r="427" spans="1:11">
      <c r="A427" s="209" t="s">
        <v>138</v>
      </c>
      <c r="B427" s="209" t="s">
        <v>1763</v>
      </c>
      <c r="C427" s="209" t="s">
        <v>902</v>
      </c>
      <c r="D427" s="209" t="s">
        <v>1227</v>
      </c>
      <c r="E427" s="209" t="s">
        <v>901</v>
      </c>
      <c r="F427" s="209" t="s">
        <v>149</v>
      </c>
      <c r="G427" s="209"/>
      <c r="H427" s="209" t="s">
        <v>1764</v>
      </c>
      <c r="I427" s="209" t="s">
        <v>1441</v>
      </c>
      <c r="J427" s="231" t="str">
        <f t="shared" si="12"/>
        <v>TinFabrica Auricchio</v>
      </c>
      <c r="K427" s="231" t="str">
        <f t="shared" si="13"/>
        <v>TinFabrica Auricchio</v>
      </c>
    </row>
    <row r="428" spans="1:11">
      <c r="A428" s="209" t="s">
        <v>138</v>
      </c>
      <c r="B428" s="209" t="s">
        <v>1765</v>
      </c>
      <c r="C428" s="209" t="s">
        <v>902</v>
      </c>
      <c r="D428" s="209" t="s">
        <v>1227</v>
      </c>
      <c r="E428" s="209" t="s">
        <v>901</v>
      </c>
      <c r="F428" s="209" t="s">
        <v>149</v>
      </c>
      <c r="G428" s="209"/>
      <c r="H428" s="209" t="s">
        <v>1764</v>
      </c>
      <c r="I428" s="209" t="s">
        <v>1441</v>
      </c>
      <c r="J428" s="231" t="str">
        <f t="shared" si="12"/>
        <v>TinFábrica Auricchio</v>
      </c>
      <c r="K428" s="231" t="str">
        <f t="shared" si="13"/>
        <v>TinFábrica Auricchio</v>
      </c>
    </row>
    <row r="429" spans="1:11">
      <c r="A429" s="209" t="s">
        <v>138</v>
      </c>
      <c r="B429" s="209" t="s">
        <v>902</v>
      </c>
      <c r="C429" s="209" t="s">
        <v>902</v>
      </c>
      <c r="D429" s="209" t="s">
        <v>1227</v>
      </c>
      <c r="E429" s="209" t="s">
        <v>901</v>
      </c>
      <c r="F429" s="209" t="s">
        <v>149</v>
      </c>
      <c r="G429" s="209"/>
      <c r="H429" s="209" t="s">
        <v>1764</v>
      </c>
      <c r="I429" s="209" t="s">
        <v>1441</v>
      </c>
      <c r="J429" s="231" t="str">
        <f t="shared" si="12"/>
        <v>TinFabrica Auricchio Industria e Comercio Ltda.</v>
      </c>
      <c r="K429" s="231" t="str">
        <f t="shared" si="13"/>
        <v>TinFabrica Auricchio Industria e Comercio Ltda.</v>
      </c>
    </row>
    <row r="430" spans="1:11">
      <c r="A430" s="209" t="s">
        <v>138</v>
      </c>
      <c r="B430" s="209" t="s">
        <v>952</v>
      </c>
      <c r="C430" s="209" t="s">
        <v>952</v>
      </c>
      <c r="D430" s="209" t="s">
        <v>1408</v>
      </c>
      <c r="E430" s="209" t="s">
        <v>951</v>
      </c>
      <c r="F430" s="209" t="s">
        <v>149</v>
      </c>
      <c r="G430" s="209"/>
      <c r="H430" s="209" t="s">
        <v>1766</v>
      </c>
      <c r="I430" s="209" t="s">
        <v>1767</v>
      </c>
      <c r="J430" s="231" t="str">
        <f t="shared" si="12"/>
        <v>TinFenix Metals</v>
      </c>
      <c r="K430" s="231" t="str">
        <f t="shared" si="13"/>
        <v>TinFenix Metals</v>
      </c>
    </row>
    <row r="431" spans="1:11">
      <c r="A431" s="209" t="s">
        <v>138</v>
      </c>
      <c r="B431" s="209" t="s">
        <v>1768</v>
      </c>
      <c r="C431" s="209" t="s">
        <v>1002</v>
      </c>
      <c r="D431" s="209" t="s">
        <v>1769</v>
      </c>
      <c r="E431" s="209" t="s">
        <v>1001</v>
      </c>
      <c r="F431" s="209" t="s">
        <v>149</v>
      </c>
      <c r="G431" s="209"/>
      <c r="H431" s="209" t="s">
        <v>1770</v>
      </c>
      <c r="I431" s="209" t="s">
        <v>1771</v>
      </c>
      <c r="J431" s="231" t="str">
        <f t="shared" si="12"/>
        <v>TinFunsur Smelter</v>
      </c>
      <c r="K431" s="231" t="str">
        <f t="shared" si="13"/>
        <v>TinFunsur Smelter</v>
      </c>
    </row>
    <row r="432" spans="1:11">
      <c r="A432" s="209" t="s">
        <v>138</v>
      </c>
      <c r="B432" s="209" t="s">
        <v>1772</v>
      </c>
      <c r="C432" s="209" t="s">
        <v>548</v>
      </c>
      <c r="D432" s="209" t="s">
        <v>1232</v>
      </c>
      <c r="E432" s="209" t="s">
        <v>547</v>
      </c>
      <c r="F432" s="209" t="s">
        <v>149</v>
      </c>
      <c r="G432" s="209"/>
      <c r="H432" s="209" t="s">
        <v>1730</v>
      </c>
      <c r="I432" s="209" t="s">
        <v>1288</v>
      </c>
      <c r="J432" s="231" t="str">
        <f t="shared" si="12"/>
        <v>TinGejiu City Datun Chengfeng Smelter</v>
      </c>
      <c r="K432" s="231" t="str">
        <f t="shared" si="13"/>
        <v>TinGejiu City Datun Chengfeng Smelter</v>
      </c>
    </row>
    <row r="433" spans="1:11">
      <c r="A433" s="209" t="s">
        <v>138</v>
      </c>
      <c r="B433" s="209" t="s">
        <v>886</v>
      </c>
      <c r="C433" s="209" t="s">
        <v>886</v>
      </c>
      <c r="D433" s="209" t="s">
        <v>1232</v>
      </c>
      <c r="E433" s="209" t="s">
        <v>885</v>
      </c>
      <c r="F433" s="209" t="s">
        <v>149</v>
      </c>
      <c r="G433" s="209"/>
      <c r="H433" s="209" t="s">
        <v>1730</v>
      </c>
      <c r="I433" s="209" t="s">
        <v>1288</v>
      </c>
      <c r="J433" s="231" t="str">
        <f t="shared" si="12"/>
        <v>TinGejiu City Fuxiang Industry and Trade Co., Ltd.</v>
      </c>
      <c r="K433" s="231" t="str">
        <f t="shared" si="13"/>
        <v>TinGejiu City Fuxiang Industry and Trade Co., Ltd.</v>
      </c>
    </row>
    <row r="434" spans="1:11">
      <c r="A434" s="209" t="s">
        <v>138</v>
      </c>
      <c r="B434" s="209" t="s">
        <v>1773</v>
      </c>
      <c r="C434" s="209" t="s">
        <v>886</v>
      </c>
      <c r="D434" s="209" t="s">
        <v>1232</v>
      </c>
      <c r="E434" s="209" t="s">
        <v>885</v>
      </c>
      <c r="F434" s="209" t="s">
        <v>149</v>
      </c>
      <c r="G434" s="209"/>
      <c r="H434" s="209" t="s">
        <v>1730</v>
      </c>
      <c r="I434" s="209" t="s">
        <v>1288</v>
      </c>
      <c r="J434" s="231" t="str">
        <f t="shared" si="12"/>
        <v>TinGejiu Fuxiang Gongmao Co., Ltd.</v>
      </c>
      <c r="K434" s="231" t="str">
        <f t="shared" si="13"/>
        <v>TinGejiu Fuxiang Gongmao Co., Ltd.</v>
      </c>
    </row>
    <row r="435" spans="1:11">
      <c r="A435" s="209" t="s">
        <v>138</v>
      </c>
      <c r="B435" s="209" t="s">
        <v>976</v>
      </c>
      <c r="C435" s="209" t="s">
        <v>976</v>
      </c>
      <c r="D435" s="209" t="s">
        <v>1232</v>
      </c>
      <c r="E435" s="209" t="s">
        <v>975</v>
      </c>
      <c r="F435" s="209" t="s">
        <v>149</v>
      </c>
      <c r="G435" s="209"/>
      <c r="H435" s="209" t="s">
        <v>1730</v>
      </c>
      <c r="I435" s="209" t="s">
        <v>1288</v>
      </c>
      <c r="J435" s="231" t="str">
        <f t="shared" si="12"/>
        <v>TinGejiu Kai Meng Industry and Trade LLC</v>
      </c>
      <c r="K435" s="231" t="str">
        <f t="shared" si="13"/>
        <v>TinGejiu Kai Meng Industry and Trade LLC</v>
      </c>
    </row>
    <row r="436" spans="1:11">
      <c r="A436" s="209" t="s">
        <v>138</v>
      </c>
      <c r="B436" s="209" t="s">
        <v>688</v>
      </c>
      <c r="C436" s="209" t="s">
        <v>688</v>
      </c>
      <c r="D436" s="209" t="s">
        <v>1232</v>
      </c>
      <c r="E436" s="209" t="s">
        <v>687</v>
      </c>
      <c r="F436" s="209" t="s">
        <v>149</v>
      </c>
      <c r="G436" s="209"/>
      <c r="H436" s="209" t="s">
        <v>1730</v>
      </c>
      <c r="I436" s="209" t="s">
        <v>1288</v>
      </c>
      <c r="J436" s="231" t="str">
        <f t="shared" si="12"/>
        <v>TinGejiu Non-Ferrous Metal Processing Co., Ltd.</v>
      </c>
      <c r="K436" s="231" t="str">
        <f t="shared" si="13"/>
        <v>TinGejiu Non-Ferrous Metal Processing Co., Ltd.</v>
      </c>
    </row>
    <row r="437" spans="1:11">
      <c r="A437" s="209" t="s">
        <v>138</v>
      </c>
      <c r="B437" s="209" t="s">
        <v>800</v>
      </c>
      <c r="C437" s="209" t="s">
        <v>800</v>
      </c>
      <c r="D437" s="209" t="s">
        <v>1232</v>
      </c>
      <c r="E437" s="209" t="s">
        <v>799</v>
      </c>
      <c r="F437" s="209" t="s">
        <v>149</v>
      </c>
      <c r="G437" s="209"/>
      <c r="H437" s="209" t="s">
        <v>1730</v>
      </c>
      <c r="I437" s="209" t="s">
        <v>1288</v>
      </c>
      <c r="J437" s="231" t="str">
        <f t="shared" si="12"/>
        <v>TinGejiu Yunxin Nonferrous Electrolysis Co., Ltd.</v>
      </c>
      <c r="K437" s="231" t="str">
        <f t="shared" si="13"/>
        <v>TinGejiu Yunxin Nonferrous Electrolysis Co., Ltd.</v>
      </c>
    </row>
    <row r="438" spans="1:11">
      <c r="A438" s="209" t="s">
        <v>138</v>
      </c>
      <c r="B438" s="209" t="s">
        <v>1774</v>
      </c>
      <c r="C438" s="209" t="s">
        <v>180</v>
      </c>
      <c r="D438" s="209" t="s">
        <v>1232</v>
      </c>
      <c r="E438" s="209" t="s">
        <v>179</v>
      </c>
      <c r="F438" s="209" t="s">
        <v>149</v>
      </c>
      <c r="G438" s="209"/>
      <c r="H438" s="209" t="s">
        <v>1730</v>
      </c>
      <c r="I438" s="209" t="s">
        <v>1288</v>
      </c>
      <c r="J438" s="231" t="str">
        <f t="shared" si="12"/>
        <v>TinGejiu Zi-Li</v>
      </c>
      <c r="K438" s="231" t="str">
        <f t="shared" si="13"/>
        <v>TinGejiu Zi-Li</v>
      </c>
    </row>
    <row r="439" spans="1:11">
      <c r="A439" s="209" t="s">
        <v>138</v>
      </c>
      <c r="B439" s="209" t="s">
        <v>180</v>
      </c>
      <c r="C439" s="209" t="s">
        <v>180</v>
      </c>
      <c r="D439" s="209" t="s">
        <v>1232</v>
      </c>
      <c r="E439" s="209" t="s">
        <v>179</v>
      </c>
      <c r="F439" s="209" t="s">
        <v>149</v>
      </c>
      <c r="G439" s="209"/>
      <c r="H439" s="209" t="s">
        <v>1730</v>
      </c>
      <c r="I439" s="209" t="s">
        <v>1288</v>
      </c>
      <c r="J439" s="231" t="str">
        <f t="shared" si="12"/>
        <v>TinGejiu Zili Mining And Metallurgy Co., Ltd.</v>
      </c>
      <c r="K439" s="231" t="str">
        <f t="shared" si="13"/>
        <v>TinGejiu Zili Mining And Metallurgy Co., Ltd.</v>
      </c>
    </row>
    <row r="440" spans="1:11">
      <c r="A440" s="209" t="s">
        <v>138</v>
      </c>
      <c r="B440" s="209" t="s">
        <v>1775</v>
      </c>
      <c r="C440" s="209" t="s">
        <v>207</v>
      </c>
      <c r="D440" s="209" t="s">
        <v>1232</v>
      </c>
      <c r="E440" s="209" t="s">
        <v>206</v>
      </c>
      <c r="F440" s="209" t="s">
        <v>149</v>
      </c>
      <c r="G440" s="209"/>
      <c r="H440" s="209" t="s">
        <v>1734</v>
      </c>
      <c r="I440" s="209" t="s">
        <v>1735</v>
      </c>
      <c r="J440" s="231" t="str">
        <f t="shared" si="12"/>
        <v>TinGuang Xi Liu Xhou</v>
      </c>
      <c r="K440" s="231" t="str">
        <f t="shared" si="13"/>
        <v>TinGuang Xi Liu Xhou</v>
      </c>
    </row>
    <row r="441" spans="1:11">
      <c r="A441" s="209" t="s">
        <v>138</v>
      </c>
      <c r="B441" s="209" t="s">
        <v>1776</v>
      </c>
      <c r="C441" s="209" t="s">
        <v>207</v>
      </c>
      <c r="D441" s="209" t="s">
        <v>1232</v>
      </c>
      <c r="E441" s="209" t="s">
        <v>206</v>
      </c>
      <c r="F441" s="209" t="s">
        <v>149</v>
      </c>
      <c r="G441" s="209"/>
      <c r="H441" s="209" t="s">
        <v>1734</v>
      </c>
      <c r="I441" s="209" t="s">
        <v>1735</v>
      </c>
      <c r="J441" s="231" t="str">
        <f t="shared" si="12"/>
        <v>TinGuang Xi Liu Zhou</v>
      </c>
      <c r="K441" s="231" t="str">
        <f t="shared" si="13"/>
        <v>TinGuang Xi Liu Zhou</v>
      </c>
    </row>
    <row r="442" spans="1:11">
      <c r="A442" s="209" t="s">
        <v>138</v>
      </c>
      <c r="B442" s="209" t="s">
        <v>671</v>
      </c>
      <c r="C442" s="209" t="s">
        <v>671</v>
      </c>
      <c r="D442" s="209" t="s">
        <v>1232</v>
      </c>
      <c r="E442" s="209" t="s">
        <v>670</v>
      </c>
      <c r="F442" s="209" t="s">
        <v>149</v>
      </c>
      <c r="G442" s="209"/>
      <c r="H442" s="209" t="s">
        <v>1777</v>
      </c>
      <c r="I442" s="209" t="s">
        <v>1356</v>
      </c>
      <c r="J442" s="231" t="str">
        <f t="shared" si="12"/>
        <v>TinGuangdong Hanhe Non-Ferrous Metal Co., Ltd.</v>
      </c>
      <c r="K442" s="231" t="str">
        <f t="shared" si="13"/>
        <v>TinGuangdong Hanhe Non-Ferrous Metal Co., Ltd.</v>
      </c>
    </row>
    <row r="443" spans="1:11">
      <c r="A443" s="209" t="s">
        <v>138</v>
      </c>
      <c r="B443" s="209" t="s">
        <v>1778</v>
      </c>
      <c r="C443" s="209" t="s">
        <v>207</v>
      </c>
      <c r="D443" s="209" t="s">
        <v>1232</v>
      </c>
      <c r="E443" s="209" t="s">
        <v>206</v>
      </c>
      <c r="F443" s="209" t="s">
        <v>149</v>
      </c>
      <c r="G443" s="209"/>
      <c r="H443" s="209" t="s">
        <v>1734</v>
      </c>
      <c r="I443" s="209" t="s">
        <v>1735</v>
      </c>
      <c r="J443" s="231" t="str">
        <f t="shared" si="12"/>
        <v>TinGuangXi China Tin</v>
      </c>
      <c r="K443" s="231" t="str">
        <f t="shared" si="13"/>
        <v>TinGuangXi China Tin</v>
      </c>
    </row>
    <row r="444" spans="1:11">
      <c r="A444" s="209" t="s">
        <v>138</v>
      </c>
      <c r="B444" s="209" t="s">
        <v>1779</v>
      </c>
      <c r="C444" s="209" t="s">
        <v>207</v>
      </c>
      <c r="D444" s="209" t="s">
        <v>1232</v>
      </c>
      <c r="E444" s="209" t="s">
        <v>206</v>
      </c>
      <c r="F444" s="209" t="s">
        <v>149</v>
      </c>
      <c r="G444" s="209"/>
      <c r="H444" s="209" t="s">
        <v>1734</v>
      </c>
      <c r="I444" s="209" t="s">
        <v>1735</v>
      </c>
      <c r="J444" s="231" t="str">
        <f t="shared" si="12"/>
        <v>TinGuangxi Hua Shu Dan CO., LTD.</v>
      </c>
      <c r="K444" s="231" t="str">
        <f t="shared" si="13"/>
        <v>TinGuangxi Hua Shu Dan CO., LTD.</v>
      </c>
    </row>
    <row r="445" spans="1:11">
      <c r="A445" s="209" t="s">
        <v>138</v>
      </c>
      <c r="B445" s="209" t="s">
        <v>1780</v>
      </c>
      <c r="C445" s="209" t="s">
        <v>732</v>
      </c>
      <c r="D445" s="209" t="s">
        <v>1476</v>
      </c>
      <c r="E445" s="209" t="s">
        <v>731</v>
      </c>
      <c r="F445" s="209" t="s">
        <v>149</v>
      </c>
      <c r="G445" s="209"/>
      <c r="H445" s="209" t="s">
        <v>1781</v>
      </c>
      <c r="I445" s="209" t="s">
        <v>1782</v>
      </c>
      <c r="J445" s="231" t="str">
        <f t="shared" si="12"/>
        <v>TinHulterworth Smelter</v>
      </c>
      <c r="K445" s="231" t="str">
        <f t="shared" si="13"/>
        <v>TinHulterworth Smelter</v>
      </c>
    </row>
    <row r="446" spans="1:11">
      <c r="A446" s="209" t="s">
        <v>138</v>
      </c>
      <c r="B446" s="209" t="s">
        <v>1783</v>
      </c>
      <c r="C446" s="209" t="s">
        <v>228</v>
      </c>
      <c r="D446" s="209" t="s">
        <v>1204</v>
      </c>
      <c r="E446" s="209" t="s">
        <v>740</v>
      </c>
      <c r="F446" s="209" t="s">
        <v>149</v>
      </c>
      <c r="G446" s="209"/>
      <c r="H446" s="209" t="s">
        <v>1206</v>
      </c>
      <c r="I446" s="209" t="s">
        <v>1206</v>
      </c>
      <c r="J446" s="231" t="str">
        <f t="shared" si="12"/>
        <v>TinIkuno Tin Smelter</v>
      </c>
      <c r="K446" s="231" t="str">
        <f t="shared" si="13"/>
        <v>TinIkuno Tin Smelter</v>
      </c>
    </row>
    <row r="447" spans="1:11">
      <c r="A447" s="209" t="s">
        <v>138</v>
      </c>
      <c r="B447" s="209" t="s">
        <v>1784</v>
      </c>
      <c r="C447" s="209" t="s">
        <v>760</v>
      </c>
      <c r="D447" s="209" t="s">
        <v>1512</v>
      </c>
      <c r="E447" s="209" t="s">
        <v>759</v>
      </c>
      <c r="F447" s="209" t="s">
        <v>149</v>
      </c>
      <c r="G447" s="209"/>
      <c r="H447" s="209" t="s">
        <v>1785</v>
      </c>
      <c r="I447" s="209" t="s">
        <v>1726</v>
      </c>
      <c r="J447" s="231" t="str">
        <f t="shared" si="12"/>
        <v>TinINDONESIAN STATE TIN CORPORATION MENTOK SMELTER</v>
      </c>
      <c r="K447" s="231" t="str">
        <f t="shared" si="13"/>
        <v>TinINDONESIAN STATE TIN CORPORATION MENTOK SMELTER</v>
      </c>
    </row>
    <row r="448" spans="1:11">
      <c r="A448" s="209" t="s">
        <v>138</v>
      </c>
      <c r="B448" s="209" t="s">
        <v>1786</v>
      </c>
      <c r="C448" s="209" t="s">
        <v>273</v>
      </c>
      <c r="D448" s="209" t="s">
        <v>1512</v>
      </c>
      <c r="E448" s="209" t="s">
        <v>272</v>
      </c>
      <c r="F448" s="209" t="s">
        <v>149</v>
      </c>
      <c r="G448" s="209"/>
      <c r="H448" s="209" t="s">
        <v>1725</v>
      </c>
      <c r="I448" s="209" t="s">
        <v>1726</v>
      </c>
      <c r="J448" s="231" t="str">
        <f t="shared" si="12"/>
        <v>TinIndra Eramulti Logam</v>
      </c>
      <c r="K448" s="231" t="str">
        <f t="shared" si="13"/>
        <v>TinIndra Eramulti Logam</v>
      </c>
    </row>
    <row r="449" spans="1:11">
      <c r="A449" s="209" t="s">
        <v>138</v>
      </c>
      <c r="B449" s="209" t="s">
        <v>1787</v>
      </c>
      <c r="C449" s="209" t="s">
        <v>237</v>
      </c>
      <c r="D449" s="209" t="s">
        <v>1232</v>
      </c>
      <c r="E449" s="209" t="s">
        <v>236</v>
      </c>
      <c r="F449" s="209" t="s">
        <v>149</v>
      </c>
      <c r="G449" s="209"/>
      <c r="H449" s="209" t="s">
        <v>1788</v>
      </c>
      <c r="I449" s="209" t="s">
        <v>1392</v>
      </c>
      <c r="J449" s="231" t="str">
        <f t="shared" si="12"/>
        <v>TinJiangxi Nanshan</v>
      </c>
      <c r="K449" s="231" t="str">
        <f t="shared" si="13"/>
        <v>TinJiangxi Nanshan</v>
      </c>
    </row>
    <row r="450" spans="1:11">
      <c r="A450" s="209" t="s">
        <v>138</v>
      </c>
      <c r="B450" s="209" t="s">
        <v>237</v>
      </c>
      <c r="C450" s="209" t="s">
        <v>237</v>
      </c>
      <c r="D450" s="209" t="s">
        <v>1232</v>
      </c>
      <c r="E450" s="209" t="s">
        <v>236</v>
      </c>
      <c r="F450" s="209" t="s">
        <v>149</v>
      </c>
      <c r="G450" s="209"/>
      <c r="H450" s="209" t="s">
        <v>1788</v>
      </c>
      <c r="I450" s="209" t="s">
        <v>1392</v>
      </c>
      <c r="J450" s="231" t="str">
        <f t="shared" si="12"/>
        <v>TinJiangxi New Nanshan Technology Ltd.</v>
      </c>
      <c r="K450" s="231" t="str">
        <f t="shared" si="13"/>
        <v>TinJiangxi New Nanshan Technology Ltd.</v>
      </c>
    </row>
    <row r="451" spans="1:11">
      <c r="A451" s="209" t="s">
        <v>138</v>
      </c>
      <c r="B451" s="209" t="s">
        <v>1789</v>
      </c>
      <c r="C451" s="209" t="s">
        <v>976</v>
      </c>
      <c r="D451" s="209" t="s">
        <v>1232</v>
      </c>
      <c r="E451" s="209" t="s">
        <v>975</v>
      </c>
      <c r="F451" s="209" t="s">
        <v>149</v>
      </c>
      <c r="G451" s="209"/>
      <c r="H451" s="209" t="s">
        <v>1730</v>
      </c>
      <c r="I451" s="209" t="s">
        <v>1288</v>
      </c>
      <c r="J451" s="231" t="str">
        <f t="shared" si="12"/>
        <v>TinKai Union Industry and Trade Co., Ltd. (China)</v>
      </c>
      <c r="K451" s="231" t="str">
        <f t="shared" si="13"/>
        <v>TinKai Union Industry and Trade Co., Ltd. (China)</v>
      </c>
    </row>
    <row r="452" spans="1:11">
      <c r="A452" s="209" t="s">
        <v>138</v>
      </c>
      <c r="B452" s="209" t="s">
        <v>1790</v>
      </c>
      <c r="C452" s="209" t="s">
        <v>976</v>
      </c>
      <c r="D452" s="209" t="s">
        <v>1232</v>
      </c>
      <c r="E452" s="209" t="s">
        <v>975</v>
      </c>
      <c r="F452" s="209" t="s">
        <v>149</v>
      </c>
      <c r="G452" s="209"/>
      <c r="H452" s="209" t="s">
        <v>1730</v>
      </c>
      <c r="I452" s="209" t="s">
        <v>1288</v>
      </c>
      <c r="J452" s="231" t="str">
        <f t="shared" si="12"/>
        <v>TinKai Unita Trade Limited Liability Company</v>
      </c>
      <c r="K452" s="231" t="str">
        <f t="shared" si="13"/>
        <v>TinKai Unita Trade Limited Liability Company</v>
      </c>
    </row>
    <row r="453" spans="1:11">
      <c r="A453" s="209" t="s">
        <v>138</v>
      </c>
      <c r="B453" s="209" t="s">
        <v>1791</v>
      </c>
      <c r="C453" s="209" t="s">
        <v>976</v>
      </c>
      <c r="D453" s="209" t="s">
        <v>1232</v>
      </c>
      <c r="E453" s="209" t="s">
        <v>975</v>
      </c>
      <c r="F453" s="209" t="s">
        <v>149</v>
      </c>
      <c r="G453" s="209"/>
      <c r="H453" s="209" t="s">
        <v>1730</v>
      </c>
      <c r="I453" s="209" t="s">
        <v>1288</v>
      </c>
      <c r="J453" s="231" t="str">
        <f t="shared" si="12"/>
        <v>TinKaimeng (Gejiu) Industry and Trade Co., Ltd.</v>
      </c>
      <c r="K453" s="231" t="str">
        <f t="shared" si="13"/>
        <v>TinKaimeng (Gejiu) Industry and Trade Co., Ltd.</v>
      </c>
    </row>
    <row r="454" spans="1:11">
      <c r="A454" s="209" t="s">
        <v>138</v>
      </c>
      <c r="B454" s="209" t="s">
        <v>1792</v>
      </c>
      <c r="C454" s="209" t="s">
        <v>1016</v>
      </c>
      <c r="D454" s="209" t="s">
        <v>1512</v>
      </c>
      <c r="E454" s="209" t="s">
        <v>1015</v>
      </c>
      <c r="F454" s="209" t="s">
        <v>149</v>
      </c>
      <c r="G454" s="209"/>
      <c r="H454" s="209" t="s">
        <v>1793</v>
      </c>
      <c r="I454" s="209" t="s">
        <v>1794</v>
      </c>
      <c r="J454" s="231" t="str">
        <f t="shared" ref="J454:J517" si="14">A454&amp;B454</f>
        <v>TinKundur Smelter</v>
      </c>
      <c r="K454" s="231" t="str">
        <f t="shared" ref="K454:K517" si="15">A454&amp;B454</f>
        <v>TinKundur Smelter</v>
      </c>
    </row>
    <row r="455" spans="1:11">
      <c r="A455" s="209" t="s">
        <v>138</v>
      </c>
      <c r="B455" s="209" t="s">
        <v>1795</v>
      </c>
      <c r="C455" s="209" t="s">
        <v>207</v>
      </c>
      <c r="D455" s="209" t="s">
        <v>1232</v>
      </c>
      <c r="E455" s="209" t="s">
        <v>206</v>
      </c>
      <c r="F455" s="209" t="s">
        <v>149</v>
      </c>
      <c r="G455" s="209"/>
      <c r="H455" s="209" t="s">
        <v>1734</v>
      </c>
      <c r="I455" s="209" t="s">
        <v>1735</v>
      </c>
      <c r="J455" s="231" t="str">
        <f t="shared" si="14"/>
        <v>TinLiuzhhou China Tin</v>
      </c>
      <c r="K455" s="231" t="str">
        <f t="shared" si="15"/>
        <v>TinLiuzhhou China Tin</v>
      </c>
    </row>
    <row r="456" spans="1:11">
      <c r="A456" s="209" t="s">
        <v>138</v>
      </c>
      <c r="B456" s="209" t="s">
        <v>881</v>
      </c>
      <c r="C456" s="209" t="s">
        <v>881</v>
      </c>
      <c r="D456" s="209" t="s">
        <v>1691</v>
      </c>
      <c r="E456" s="209" t="s">
        <v>880</v>
      </c>
      <c r="F456" s="209" t="s">
        <v>149</v>
      </c>
      <c r="G456" s="209"/>
      <c r="H456" s="209" t="s">
        <v>1692</v>
      </c>
      <c r="I456" s="209" t="s">
        <v>1693</v>
      </c>
      <c r="J456" s="231" t="str">
        <f t="shared" si="14"/>
        <v>TinLuna Smelter, Ltd.</v>
      </c>
      <c r="K456" s="231" t="str">
        <f t="shared" si="15"/>
        <v>TinLuna Smelter, Ltd.</v>
      </c>
    </row>
    <row r="457" spans="1:11">
      <c r="A457" s="209" t="s">
        <v>138</v>
      </c>
      <c r="B457" s="209" t="s">
        <v>559</v>
      </c>
      <c r="C457" s="209" t="s">
        <v>559</v>
      </c>
      <c r="D457" s="209" t="s">
        <v>1227</v>
      </c>
      <c r="E457" s="209" t="s">
        <v>558</v>
      </c>
      <c r="F457" s="209" t="s">
        <v>149</v>
      </c>
      <c r="G457" s="209"/>
      <c r="H457" s="209" t="s">
        <v>1642</v>
      </c>
      <c r="I457" s="209" t="s">
        <v>1229</v>
      </c>
      <c r="J457" s="231" t="str">
        <f t="shared" si="14"/>
        <v>TinMagnu's Minerais Metais e Ligas Ltda.</v>
      </c>
      <c r="K457" s="231" t="str">
        <f t="shared" si="15"/>
        <v>TinMagnu's Minerais Metais e Ligas Ltda.</v>
      </c>
    </row>
    <row r="458" spans="1:11">
      <c r="A458" s="209" t="s">
        <v>138</v>
      </c>
      <c r="B458" s="209" t="s">
        <v>732</v>
      </c>
      <c r="C458" s="209" t="s">
        <v>732</v>
      </c>
      <c r="D458" s="209" t="s">
        <v>1476</v>
      </c>
      <c r="E458" s="209" t="s">
        <v>731</v>
      </c>
      <c r="F458" s="209" t="s">
        <v>149</v>
      </c>
      <c r="G458" s="209"/>
      <c r="H458" s="209" t="s">
        <v>1781</v>
      </c>
      <c r="I458" s="209" t="s">
        <v>1782</v>
      </c>
      <c r="J458" s="231" t="str">
        <f t="shared" si="14"/>
        <v>TinMalaysia Smelting Corporation (MSC)</v>
      </c>
      <c r="K458" s="231" t="str">
        <f t="shared" si="15"/>
        <v>TinMalaysia Smelting Corporation (MSC)</v>
      </c>
    </row>
    <row r="459" spans="1:11">
      <c r="A459" s="209" t="s">
        <v>138</v>
      </c>
      <c r="B459" s="209" t="s">
        <v>1043</v>
      </c>
      <c r="C459" s="209" t="s">
        <v>1043</v>
      </c>
      <c r="D459" s="209" t="s">
        <v>1227</v>
      </c>
      <c r="E459" s="209" t="s">
        <v>1042</v>
      </c>
      <c r="F459" s="209" t="s">
        <v>149</v>
      </c>
      <c r="G459" s="209"/>
      <c r="H459" s="209" t="s">
        <v>1760</v>
      </c>
      <c r="I459" s="209" t="s">
        <v>1761</v>
      </c>
      <c r="J459" s="231" t="str">
        <f t="shared" si="14"/>
        <v>TinMelt Metais e Ligas S.A.</v>
      </c>
      <c r="K459" s="231" t="str">
        <f t="shared" si="15"/>
        <v>TinMelt Metais e Ligas S.A.</v>
      </c>
    </row>
    <row r="460" spans="1:11">
      <c r="A460" s="209" t="s">
        <v>138</v>
      </c>
      <c r="B460" s="209" t="s">
        <v>1796</v>
      </c>
      <c r="C460" s="209" t="s">
        <v>760</v>
      </c>
      <c r="D460" s="209" t="s">
        <v>1512</v>
      </c>
      <c r="E460" s="209" t="s">
        <v>759</v>
      </c>
      <c r="F460" s="209" t="s">
        <v>149</v>
      </c>
      <c r="G460" s="209"/>
      <c r="H460" s="209" t="s">
        <v>1785</v>
      </c>
      <c r="I460" s="209" t="s">
        <v>1726</v>
      </c>
      <c r="J460" s="231" t="str">
        <f t="shared" si="14"/>
        <v>TinMentok Smelter</v>
      </c>
      <c r="K460" s="231" t="str">
        <f t="shared" si="15"/>
        <v>TinMentok Smelter</v>
      </c>
    </row>
    <row r="461" spans="1:11">
      <c r="A461" s="209" t="s">
        <v>138</v>
      </c>
      <c r="B461" s="209" t="s">
        <v>1797</v>
      </c>
      <c r="C461" s="209" t="s">
        <v>207</v>
      </c>
      <c r="D461" s="209" t="s">
        <v>1232</v>
      </c>
      <c r="E461" s="209" t="s">
        <v>206</v>
      </c>
      <c r="F461" s="209" t="s">
        <v>149</v>
      </c>
      <c r="G461" s="209"/>
      <c r="H461" s="209" t="s">
        <v>1734</v>
      </c>
      <c r="I461" s="209" t="s">
        <v>1735</v>
      </c>
      <c r="J461" s="231" t="str">
        <f t="shared" si="14"/>
        <v>TinMetallic Materials Branch of Guangxi China Tin Group Co.,Ltd.</v>
      </c>
      <c r="K461" s="231" t="str">
        <f t="shared" si="15"/>
        <v>TinMetallic Materials Branch of Guangxi China Tin Group Co.,Ltd.</v>
      </c>
    </row>
    <row r="462" spans="1:11">
      <c r="A462" s="209" t="s">
        <v>138</v>
      </c>
      <c r="B462" s="209" t="s">
        <v>374</v>
      </c>
      <c r="C462" s="209" t="s">
        <v>374</v>
      </c>
      <c r="D462" s="209" t="s">
        <v>1189</v>
      </c>
      <c r="E462" s="209" t="s">
        <v>373</v>
      </c>
      <c r="F462" s="209" t="s">
        <v>149</v>
      </c>
      <c r="G462" s="209"/>
      <c r="H462" s="209" t="s">
        <v>1798</v>
      </c>
      <c r="I462" s="209" t="s">
        <v>1218</v>
      </c>
      <c r="J462" s="231" t="str">
        <f t="shared" si="14"/>
        <v>TinMetallic Resources, Inc.</v>
      </c>
      <c r="K462" s="231" t="str">
        <f t="shared" si="15"/>
        <v>TinMetallic Resources, Inc.</v>
      </c>
    </row>
    <row r="463" spans="1:11">
      <c r="A463" s="209" t="s">
        <v>138</v>
      </c>
      <c r="B463" s="209" t="s">
        <v>1799</v>
      </c>
      <c r="C463" s="209" t="s">
        <v>478</v>
      </c>
      <c r="D463" s="209" t="s">
        <v>1380</v>
      </c>
      <c r="E463" s="209" t="s">
        <v>477</v>
      </c>
      <c r="F463" s="209" t="s">
        <v>149</v>
      </c>
      <c r="G463" s="209"/>
      <c r="H463" s="209" t="s">
        <v>1721</v>
      </c>
      <c r="I463" s="209" t="s">
        <v>1382</v>
      </c>
      <c r="J463" s="231" t="str">
        <f t="shared" si="14"/>
        <v>TinMetallo Belgium N.V.</v>
      </c>
      <c r="K463" s="231" t="str">
        <f t="shared" si="15"/>
        <v>TinMetallo Belgium N.V.</v>
      </c>
    </row>
    <row r="464" spans="1:11">
      <c r="A464" s="209" t="s">
        <v>138</v>
      </c>
      <c r="B464" s="209" t="s">
        <v>1800</v>
      </c>
      <c r="C464" s="209" t="s">
        <v>608</v>
      </c>
      <c r="D464" s="209" t="s">
        <v>1552</v>
      </c>
      <c r="E464" s="209" t="s">
        <v>607</v>
      </c>
      <c r="F464" s="209" t="s">
        <v>149</v>
      </c>
      <c r="G464" s="209"/>
      <c r="H464" s="209" t="s">
        <v>1722</v>
      </c>
      <c r="I464" s="209" t="s">
        <v>1723</v>
      </c>
      <c r="J464" s="231" t="str">
        <f t="shared" si="14"/>
        <v>TinMetallo Spain S.L.U.</v>
      </c>
      <c r="K464" s="231" t="str">
        <f t="shared" si="15"/>
        <v>TinMetallo Spain S.L.U.</v>
      </c>
    </row>
    <row r="465" spans="1:11">
      <c r="A465" s="209" t="s">
        <v>138</v>
      </c>
      <c r="B465" s="209" t="s">
        <v>224</v>
      </c>
      <c r="C465" s="209" t="s">
        <v>224</v>
      </c>
      <c r="D465" s="209" t="s">
        <v>1227</v>
      </c>
      <c r="E465" s="209" t="s">
        <v>223</v>
      </c>
      <c r="F465" s="209" t="s">
        <v>149</v>
      </c>
      <c r="G465" s="209"/>
      <c r="H465" s="209" t="s">
        <v>1801</v>
      </c>
      <c r="I465" s="209" t="s">
        <v>1441</v>
      </c>
      <c r="J465" s="231" t="str">
        <f t="shared" si="14"/>
        <v>TinMineracao Taboca S.A.</v>
      </c>
      <c r="K465" s="231" t="str">
        <f t="shared" si="15"/>
        <v>TinMineracao Taboca S.A.</v>
      </c>
    </row>
    <row r="466" spans="1:11">
      <c r="A466" s="209" t="s">
        <v>138</v>
      </c>
      <c r="B466" s="209" t="s">
        <v>1680</v>
      </c>
      <c r="C466" s="209" t="s">
        <v>224</v>
      </c>
      <c r="D466" s="209" t="s">
        <v>1227</v>
      </c>
      <c r="E466" s="209" t="s">
        <v>223</v>
      </c>
      <c r="F466" s="209" t="s">
        <v>149</v>
      </c>
      <c r="G466" s="209"/>
      <c r="H466" s="209" t="s">
        <v>1801</v>
      </c>
      <c r="I466" s="209" t="s">
        <v>1441</v>
      </c>
      <c r="J466" s="231" t="str">
        <f t="shared" si="14"/>
        <v>TinMineração Taboca S.A.</v>
      </c>
      <c r="K466" s="231" t="str">
        <f t="shared" si="15"/>
        <v>TinMineração Taboca S.A.</v>
      </c>
    </row>
    <row r="467" spans="1:11">
      <c r="A467" s="209" t="s">
        <v>138</v>
      </c>
      <c r="B467" s="209" t="s">
        <v>1681</v>
      </c>
      <c r="C467" s="209" t="s">
        <v>224</v>
      </c>
      <c r="D467" s="209" t="s">
        <v>1227</v>
      </c>
      <c r="E467" s="209" t="s">
        <v>223</v>
      </c>
      <c r="F467" s="209" t="s">
        <v>149</v>
      </c>
      <c r="G467" s="209"/>
      <c r="H467" s="209" t="s">
        <v>1801</v>
      </c>
      <c r="I467" s="209" t="s">
        <v>1441</v>
      </c>
      <c r="J467" s="231" t="str">
        <f t="shared" si="14"/>
        <v>TinMineracao Taboca SA</v>
      </c>
      <c r="K467" s="231" t="str">
        <f t="shared" si="15"/>
        <v>TinMineracao Taboca SA</v>
      </c>
    </row>
    <row r="468" spans="1:11">
      <c r="A468" s="209" t="s">
        <v>138</v>
      </c>
      <c r="B468" s="209" t="s">
        <v>1802</v>
      </c>
      <c r="C468" s="209" t="s">
        <v>542</v>
      </c>
      <c r="D468" s="209" t="s">
        <v>1718</v>
      </c>
      <c r="E468" s="209" t="s">
        <v>541</v>
      </c>
      <c r="F468" s="209" t="s">
        <v>149</v>
      </c>
      <c r="G468" s="209"/>
      <c r="H468" s="209" t="s">
        <v>1803</v>
      </c>
      <c r="I468" s="209" t="s">
        <v>1804</v>
      </c>
      <c r="J468" s="231" t="str">
        <f t="shared" si="14"/>
        <v>TinMining and processing tin-tungsten ore Giang Son - VQB Co., Ltd.</v>
      </c>
      <c r="K468" s="231" t="str">
        <f t="shared" si="15"/>
        <v>TinMining and processing tin-tungsten ore Giang Son - VQB Co., Ltd.</v>
      </c>
    </row>
    <row r="469" spans="1:11">
      <c r="A469" s="209" t="s">
        <v>138</v>
      </c>
      <c r="B469" s="209" t="s">
        <v>779</v>
      </c>
      <c r="C469" s="209" t="s">
        <v>779</v>
      </c>
      <c r="D469" s="209" t="s">
        <v>1805</v>
      </c>
      <c r="E469" s="209" t="s">
        <v>778</v>
      </c>
      <c r="F469" s="209" t="s">
        <v>149</v>
      </c>
      <c r="G469" s="209"/>
      <c r="H469" s="209" t="s">
        <v>1806</v>
      </c>
      <c r="I469" s="209" t="s">
        <v>1807</v>
      </c>
      <c r="J469" s="231" t="str">
        <f t="shared" si="14"/>
        <v>TinMining Minerals Resources SARL</v>
      </c>
      <c r="K469" s="231" t="str">
        <f t="shared" si="15"/>
        <v>TinMining Minerals Resources SARL</v>
      </c>
    </row>
    <row r="470" spans="1:11">
      <c r="A470" s="209" t="s">
        <v>138</v>
      </c>
      <c r="B470" s="209" t="s">
        <v>1002</v>
      </c>
      <c r="C470" s="209" t="s">
        <v>1002</v>
      </c>
      <c r="D470" s="209" t="s">
        <v>1769</v>
      </c>
      <c r="E470" s="209" t="s">
        <v>1001</v>
      </c>
      <c r="F470" s="209" t="s">
        <v>149</v>
      </c>
      <c r="G470" s="209"/>
      <c r="H470" s="209" t="s">
        <v>1770</v>
      </c>
      <c r="I470" s="209" t="s">
        <v>1771</v>
      </c>
      <c r="J470" s="231" t="str">
        <f t="shared" si="14"/>
        <v>TinMinsur</v>
      </c>
      <c r="K470" s="231" t="str">
        <f t="shared" si="15"/>
        <v>TinMinsur</v>
      </c>
    </row>
    <row r="471" spans="1:11">
      <c r="A471" s="209" t="s">
        <v>138</v>
      </c>
      <c r="B471" s="209" t="s">
        <v>228</v>
      </c>
      <c r="C471" s="209" t="s">
        <v>228</v>
      </c>
      <c r="D471" s="209" t="s">
        <v>1204</v>
      </c>
      <c r="E471" s="209" t="s">
        <v>740</v>
      </c>
      <c r="F471" s="209" t="s">
        <v>149</v>
      </c>
      <c r="G471" s="209"/>
      <c r="H471" s="209" t="s">
        <v>1206</v>
      </c>
      <c r="I471" s="209" t="s">
        <v>1206</v>
      </c>
      <c r="J471" s="231" t="str">
        <f t="shared" si="14"/>
        <v>TinMitsubishi Materials Corporation</v>
      </c>
      <c r="K471" s="231" t="str">
        <f t="shared" si="15"/>
        <v>TinMitsubishi Materials Corporation</v>
      </c>
    </row>
    <row r="472" spans="1:11">
      <c r="A472" s="209" t="s">
        <v>138</v>
      </c>
      <c r="B472" s="209" t="s">
        <v>491</v>
      </c>
      <c r="C472" s="209" t="s">
        <v>491</v>
      </c>
      <c r="D472" s="209" t="s">
        <v>1476</v>
      </c>
      <c r="E472" s="209" t="s">
        <v>1113</v>
      </c>
      <c r="F472" s="209" t="s">
        <v>149</v>
      </c>
      <c r="G472" s="209"/>
      <c r="H472" s="209" t="s">
        <v>1477</v>
      </c>
      <c r="I472" s="209" t="s">
        <v>1478</v>
      </c>
      <c r="J472" s="231" t="str">
        <f t="shared" si="14"/>
        <v>TinModeltech Sdn Bhd</v>
      </c>
      <c r="K472" s="231" t="str">
        <f t="shared" si="15"/>
        <v>TinModeltech Sdn Bhd</v>
      </c>
    </row>
    <row r="473" spans="1:11">
      <c r="A473" s="209" t="s">
        <v>138</v>
      </c>
      <c r="B473" s="209" t="s">
        <v>1808</v>
      </c>
      <c r="C473" s="209" t="s">
        <v>732</v>
      </c>
      <c r="D473" s="209" t="s">
        <v>1476</v>
      </c>
      <c r="E473" s="209" t="s">
        <v>731</v>
      </c>
      <c r="F473" s="209" t="s">
        <v>149</v>
      </c>
      <c r="G473" s="209"/>
      <c r="H473" s="209" t="s">
        <v>1781</v>
      </c>
      <c r="I473" s="209" t="s">
        <v>1782</v>
      </c>
      <c r="J473" s="231" t="str">
        <f t="shared" si="14"/>
        <v>TinMSC</v>
      </c>
      <c r="K473" s="231" t="str">
        <f t="shared" si="15"/>
        <v>TinMSC</v>
      </c>
    </row>
    <row r="474" spans="1:11">
      <c r="A474" s="209" t="s">
        <v>138</v>
      </c>
      <c r="B474" s="209" t="s">
        <v>1809</v>
      </c>
      <c r="C474" s="209" t="s">
        <v>237</v>
      </c>
      <c r="D474" s="209" t="s">
        <v>1232</v>
      </c>
      <c r="E474" s="209" t="s">
        <v>236</v>
      </c>
      <c r="F474" s="209" t="s">
        <v>149</v>
      </c>
      <c r="G474" s="209"/>
      <c r="H474" s="209" t="s">
        <v>1788</v>
      </c>
      <c r="I474" s="209" t="s">
        <v>1392</v>
      </c>
      <c r="J474" s="231" t="str">
        <f t="shared" si="14"/>
        <v>TinNankang Nanshan Tin Manufactory Co., Ltd.</v>
      </c>
      <c r="K474" s="231" t="str">
        <f t="shared" si="15"/>
        <v>TinNankang Nanshan Tin Manufactory Co., Ltd.</v>
      </c>
    </row>
    <row r="475" spans="1:11">
      <c r="A475" s="209" t="s">
        <v>138</v>
      </c>
      <c r="B475" s="209" t="s">
        <v>1810</v>
      </c>
      <c r="C475" s="209" t="s">
        <v>237</v>
      </c>
      <c r="D475" s="209" t="s">
        <v>1232</v>
      </c>
      <c r="E475" s="209" t="s">
        <v>236</v>
      </c>
      <c r="F475" s="209" t="s">
        <v>149</v>
      </c>
      <c r="G475" s="209"/>
      <c r="H475" s="209" t="s">
        <v>1788</v>
      </c>
      <c r="I475" s="209" t="s">
        <v>1392</v>
      </c>
      <c r="J475" s="231" t="str">
        <f t="shared" si="14"/>
        <v>TinNanshan Tin Co. Ltd.</v>
      </c>
      <c r="K475" s="231" t="str">
        <f t="shared" si="15"/>
        <v>TinNanshan Tin Co. Ltd.</v>
      </c>
    </row>
    <row r="476" spans="1:11">
      <c r="A476" s="209" t="s">
        <v>138</v>
      </c>
      <c r="B476" s="209" t="s">
        <v>588</v>
      </c>
      <c r="C476" s="209" t="s">
        <v>588</v>
      </c>
      <c r="D476" s="209" t="s">
        <v>1718</v>
      </c>
      <c r="E476" s="209" t="s">
        <v>587</v>
      </c>
      <c r="F476" s="209" t="s">
        <v>149</v>
      </c>
      <c r="G476" s="209"/>
      <c r="H476" s="209" t="s">
        <v>1719</v>
      </c>
      <c r="I476" s="209" t="s">
        <v>1720</v>
      </c>
      <c r="J476" s="231" t="str">
        <f t="shared" si="14"/>
        <v>TinNghe Tinh Non-Ferrous Metals Joint Stock Company</v>
      </c>
      <c r="K476" s="231" t="str">
        <f t="shared" si="15"/>
        <v>TinNghe Tinh Non-Ferrous Metals Joint Stock Company</v>
      </c>
    </row>
    <row r="477" spans="1:11">
      <c r="A477" s="209" t="s">
        <v>138</v>
      </c>
      <c r="B477" s="209" t="s">
        <v>1811</v>
      </c>
      <c r="C477" s="209" t="s">
        <v>414</v>
      </c>
      <c r="D477" s="209" t="s">
        <v>1321</v>
      </c>
      <c r="E477" s="209" t="s">
        <v>413</v>
      </c>
      <c r="F477" s="209" t="s">
        <v>149</v>
      </c>
      <c r="G477" s="209"/>
      <c r="H477" s="209" t="s">
        <v>1333</v>
      </c>
      <c r="I477" s="209" t="s">
        <v>1334</v>
      </c>
      <c r="J477" s="231" t="str">
        <f t="shared" si="14"/>
        <v>TinNovosibirsk Processing Plant Ltd.</v>
      </c>
      <c r="K477" s="231" t="str">
        <f t="shared" si="15"/>
        <v>TinNovosibirsk Processing Plant Ltd.</v>
      </c>
    </row>
    <row r="478" spans="1:11">
      <c r="A478" s="209" t="s">
        <v>138</v>
      </c>
      <c r="B478" s="209" t="s">
        <v>414</v>
      </c>
      <c r="C478" s="209" t="s">
        <v>414</v>
      </c>
      <c r="D478" s="209" t="s">
        <v>1321</v>
      </c>
      <c r="E478" s="209" t="s">
        <v>413</v>
      </c>
      <c r="F478" s="209" t="s">
        <v>149</v>
      </c>
      <c r="G478" s="209"/>
      <c r="H478" s="209" t="s">
        <v>1333</v>
      </c>
      <c r="I478" s="209" t="s">
        <v>1334</v>
      </c>
      <c r="J478" s="231" t="str">
        <f t="shared" si="14"/>
        <v>TinNovosibirsk Tin Combine</v>
      </c>
      <c r="K478" s="231" t="str">
        <f t="shared" si="15"/>
        <v>TinNovosibirsk Tin Combine</v>
      </c>
    </row>
    <row r="479" spans="1:11">
      <c r="A479" s="209" t="s">
        <v>138</v>
      </c>
      <c r="B479" s="209" t="s">
        <v>247</v>
      </c>
      <c r="C479" s="209" t="s">
        <v>247</v>
      </c>
      <c r="D479" s="209" t="s">
        <v>1612</v>
      </c>
      <c r="E479" s="209" t="s">
        <v>246</v>
      </c>
      <c r="F479" s="209" t="s">
        <v>149</v>
      </c>
      <c r="G479" s="209"/>
      <c r="H479" s="209" t="s">
        <v>1812</v>
      </c>
      <c r="I479" s="209" t="s">
        <v>1813</v>
      </c>
      <c r="J479" s="231" t="str">
        <f t="shared" si="14"/>
        <v>TinO.M. Manufacturing (Thailand) Co., Ltd.</v>
      </c>
      <c r="K479" s="231" t="str">
        <f t="shared" si="15"/>
        <v>TinO.M. Manufacturing (Thailand) Co., Ltd.</v>
      </c>
    </row>
    <row r="480" spans="1:11">
      <c r="A480" s="209" t="s">
        <v>138</v>
      </c>
      <c r="B480" s="209" t="s">
        <v>1054</v>
      </c>
      <c r="C480" s="209" t="s">
        <v>1054</v>
      </c>
      <c r="D480" s="209" t="s">
        <v>1262</v>
      </c>
      <c r="E480" s="209" t="s">
        <v>1053</v>
      </c>
      <c r="F480" s="209" t="s">
        <v>149</v>
      </c>
      <c r="G480" s="209"/>
      <c r="H480" s="209" t="s">
        <v>1814</v>
      </c>
      <c r="I480" s="209" t="s">
        <v>1815</v>
      </c>
      <c r="J480" s="231" t="str">
        <f t="shared" si="14"/>
        <v>TinO.M. Manufacturing Philippines, Inc.</v>
      </c>
      <c r="K480" s="231" t="str">
        <f t="shared" si="15"/>
        <v>TinO.M. Manufacturing Philippines, Inc.</v>
      </c>
    </row>
    <row r="481" spans="1:11">
      <c r="A481" s="209" t="s">
        <v>138</v>
      </c>
      <c r="B481" s="209" t="s">
        <v>1816</v>
      </c>
      <c r="C481" s="209" t="s">
        <v>430</v>
      </c>
      <c r="D481" s="209" t="s">
        <v>1755</v>
      </c>
      <c r="E481" s="209" t="s">
        <v>429</v>
      </c>
      <c r="F481" s="209" t="s">
        <v>149</v>
      </c>
      <c r="G481" s="209"/>
      <c r="H481" s="209" t="s">
        <v>1756</v>
      </c>
      <c r="I481" s="209" t="s">
        <v>1756</v>
      </c>
      <c r="J481" s="231" t="str">
        <f t="shared" si="14"/>
        <v>TinOMSA</v>
      </c>
      <c r="K481" s="231" t="str">
        <f t="shared" si="15"/>
        <v>TinOMSA</v>
      </c>
    </row>
    <row r="482" spans="1:11">
      <c r="A482" s="209" t="s">
        <v>138</v>
      </c>
      <c r="B482" s="209" t="s">
        <v>430</v>
      </c>
      <c r="C482" s="209" t="s">
        <v>430</v>
      </c>
      <c r="D482" s="209" t="s">
        <v>1755</v>
      </c>
      <c r="E482" s="209" t="s">
        <v>429</v>
      </c>
      <c r="F482" s="209" t="s">
        <v>149</v>
      </c>
      <c r="G482" s="209"/>
      <c r="H482" s="209" t="s">
        <v>1756</v>
      </c>
      <c r="I482" s="209" t="s">
        <v>1756</v>
      </c>
      <c r="J482" s="231" t="str">
        <f t="shared" si="14"/>
        <v>TinOperaciones Metalurgicas S.A.</v>
      </c>
      <c r="K482" s="231" t="str">
        <f t="shared" si="15"/>
        <v>TinOperaciones Metalurgicas S.A.</v>
      </c>
    </row>
    <row r="483" spans="1:11">
      <c r="A483" s="209" t="s">
        <v>138</v>
      </c>
      <c r="B483" s="209" t="s">
        <v>1817</v>
      </c>
      <c r="C483" s="209" t="s">
        <v>430</v>
      </c>
      <c r="D483" s="209" t="s">
        <v>1755</v>
      </c>
      <c r="E483" s="209" t="s">
        <v>429</v>
      </c>
      <c r="F483" s="209" t="s">
        <v>149</v>
      </c>
      <c r="G483" s="209"/>
      <c r="H483" s="209" t="s">
        <v>1756</v>
      </c>
      <c r="I483" s="209" t="s">
        <v>1756</v>
      </c>
      <c r="J483" s="231" t="str">
        <f t="shared" si="14"/>
        <v>TinOperaciones Metalúrgicas S.A.</v>
      </c>
      <c r="K483" s="231" t="str">
        <f t="shared" si="15"/>
        <v>TinOperaciones Metalúrgicas S.A.</v>
      </c>
    </row>
    <row r="484" spans="1:11">
      <c r="A484" s="209" t="s">
        <v>138</v>
      </c>
      <c r="B484" s="209" t="s">
        <v>674</v>
      </c>
      <c r="C484" s="209" t="s">
        <v>674</v>
      </c>
      <c r="D484" s="209" t="s">
        <v>1751</v>
      </c>
      <c r="E484" s="209" t="s">
        <v>673</v>
      </c>
      <c r="F484" s="209" t="s">
        <v>149</v>
      </c>
      <c r="G484" s="209"/>
      <c r="H484" s="209" t="s">
        <v>1752</v>
      </c>
      <c r="I484" s="209" t="s">
        <v>1752</v>
      </c>
      <c r="J484" s="231" t="str">
        <f t="shared" si="14"/>
        <v>TinPongpipat Company Limited</v>
      </c>
      <c r="K484" s="231" t="str">
        <f t="shared" si="15"/>
        <v>TinPongpipat Company Limited</v>
      </c>
    </row>
    <row r="485" spans="1:11">
      <c r="A485" s="209" t="s">
        <v>138</v>
      </c>
      <c r="B485" s="209" t="s">
        <v>884</v>
      </c>
      <c r="C485" s="209" t="s">
        <v>884</v>
      </c>
      <c r="D485" s="209" t="s">
        <v>1254</v>
      </c>
      <c r="E485" s="209" t="s">
        <v>883</v>
      </c>
      <c r="F485" s="209" t="s">
        <v>149</v>
      </c>
      <c r="G485" s="209"/>
      <c r="H485" s="209" t="s">
        <v>1818</v>
      </c>
      <c r="I485" s="209" t="s">
        <v>1819</v>
      </c>
      <c r="J485" s="231" t="str">
        <f t="shared" si="14"/>
        <v>TinPrecious Minerals and Smelting Limited</v>
      </c>
      <c r="K485" s="231" t="str">
        <f t="shared" si="15"/>
        <v>TinPrecious Minerals and Smelting Limited</v>
      </c>
    </row>
    <row r="486" spans="1:11">
      <c r="A486" s="209" t="s">
        <v>138</v>
      </c>
      <c r="B486" s="209" t="s">
        <v>945</v>
      </c>
      <c r="C486" s="209" t="s">
        <v>945</v>
      </c>
      <c r="D486" s="209" t="s">
        <v>1512</v>
      </c>
      <c r="E486" s="209" t="s">
        <v>944</v>
      </c>
      <c r="F486" s="209" t="s">
        <v>149</v>
      </c>
      <c r="G486" s="209"/>
      <c r="H486" s="209" t="s">
        <v>1746</v>
      </c>
      <c r="I486" s="209" t="s">
        <v>1726</v>
      </c>
      <c r="J486" s="231" t="str">
        <f t="shared" si="14"/>
        <v>TinPT Aries Kencana Sejahtera</v>
      </c>
      <c r="K486" s="231" t="str">
        <f t="shared" si="15"/>
        <v>TinPT Aries Kencana Sejahtera</v>
      </c>
    </row>
    <row r="487" spans="1:11">
      <c r="A487" s="209" t="s">
        <v>138</v>
      </c>
      <c r="B487" s="209" t="s">
        <v>265</v>
      </c>
      <c r="C487" s="209" t="s">
        <v>265</v>
      </c>
      <c r="D487" s="209" t="s">
        <v>1512</v>
      </c>
      <c r="E487" s="209" t="s">
        <v>264</v>
      </c>
      <c r="F487" s="209" t="s">
        <v>149</v>
      </c>
      <c r="G487" s="209"/>
      <c r="H487" s="209" t="s">
        <v>1728</v>
      </c>
      <c r="I487" s="209" t="s">
        <v>1726</v>
      </c>
      <c r="J487" s="231" t="str">
        <f t="shared" si="14"/>
        <v>TinPT Artha Cipta Langgeng</v>
      </c>
      <c r="K487" s="231" t="str">
        <f t="shared" si="15"/>
        <v>TinPT Artha Cipta Langgeng</v>
      </c>
    </row>
    <row r="488" spans="1:11">
      <c r="A488" s="209" t="s">
        <v>138</v>
      </c>
      <c r="B488" s="209" t="s">
        <v>1046</v>
      </c>
      <c r="C488" s="209" t="s">
        <v>1046</v>
      </c>
      <c r="D488" s="209" t="s">
        <v>1512</v>
      </c>
      <c r="E488" s="209" t="s">
        <v>1045</v>
      </c>
      <c r="F488" s="209" t="s">
        <v>149</v>
      </c>
      <c r="G488" s="209"/>
      <c r="H488" s="209" t="s">
        <v>1728</v>
      </c>
      <c r="I488" s="209" t="s">
        <v>1726</v>
      </c>
      <c r="J488" s="231" t="str">
        <f t="shared" si="14"/>
        <v>TinPT ATD Makmur Mandiri Jaya</v>
      </c>
      <c r="K488" s="231" t="str">
        <f t="shared" si="15"/>
        <v>TinPT ATD Makmur Mandiri Jaya</v>
      </c>
    </row>
    <row r="489" spans="1:11">
      <c r="A489" s="209" t="s">
        <v>138</v>
      </c>
      <c r="B489" s="209" t="s">
        <v>268</v>
      </c>
      <c r="C489" s="209" t="s">
        <v>268</v>
      </c>
      <c r="D489" s="209" t="s">
        <v>1512</v>
      </c>
      <c r="E489" s="209" t="s">
        <v>267</v>
      </c>
      <c r="F489" s="209" t="s">
        <v>149</v>
      </c>
      <c r="G489" s="209"/>
      <c r="H489" s="209" t="s">
        <v>1820</v>
      </c>
      <c r="I489" s="189" t="s">
        <v>1726</v>
      </c>
      <c r="J489" s="231" t="str">
        <f t="shared" si="14"/>
        <v>TinPT Babel Inti Perkasa</v>
      </c>
      <c r="K489" s="231" t="str">
        <f t="shared" si="15"/>
        <v>TinPT Babel Inti Perkasa</v>
      </c>
    </row>
    <row r="490" spans="1:11">
      <c r="A490" s="209" t="s">
        <v>138</v>
      </c>
      <c r="B490" s="209" t="s">
        <v>1012</v>
      </c>
      <c r="C490" s="209" t="s">
        <v>1012</v>
      </c>
      <c r="D490" s="209" t="s">
        <v>1512</v>
      </c>
      <c r="E490" s="209" t="s">
        <v>1011</v>
      </c>
      <c r="F490" s="209" t="s">
        <v>149</v>
      </c>
      <c r="G490" s="209"/>
      <c r="H490" s="209" t="s">
        <v>1821</v>
      </c>
      <c r="I490" s="189" t="s">
        <v>1726</v>
      </c>
      <c r="J490" s="231" t="str">
        <f t="shared" si="14"/>
        <v>TinPT Babel Surya Alam Lestari</v>
      </c>
      <c r="K490" s="231" t="str">
        <f t="shared" si="15"/>
        <v>TinPT Babel Surya Alam Lestari</v>
      </c>
    </row>
    <row r="491" spans="1:11">
      <c r="A491" s="209" t="s">
        <v>138</v>
      </c>
      <c r="B491" s="209" t="s">
        <v>846</v>
      </c>
      <c r="C491" s="209" t="s">
        <v>846</v>
      </c>
      <c r="D491" s="209" t="s">
        <v>1512</v>
      </c>
      <c r="E491" s="209" t="s">
        <v>845</v>
      </c>
      <c r="F491" s="209" t="s">
        <v>149</v>
      </c>
      <c r="G491" s="209"/>
      <c r="H491" s="209" t="s">
        <v>1822</v>
      </c>
      <c r="I491" s="209" t="s">
        <v>1726</v>
      </c>
      <c r="J491" s="231" t="str">
        <f t="shared" si="14"/>
        <v>TinPT Bangka Prima Tin</v>
      </c>
      <c r="K491" s="231" t="str">
        <f t="shared" si="15"/>
        <v>TinPT Bangka Prima Tin</v>
      </c>
    </row>
    <row r="492" spans="1:11">
      <c r="A492" s="209" t="s">
        <v>138</v>
      </c>
      <c r="B492" s="209" t="s">
        <v>1823</v>
      </c>
      <c r="C492" s="209" t="s">
        <v>1823</v>
      </c>
      <c r="D492" s="209" t="s">
        <v>1512</v>
      </c>
      <c r="E492" s="209" t="s">
        <v>1824</v>
      </c>
      <c r="F492" s="209" t="s">
        <v>149</v>
      </c>
      <c r="G492" s="209"/>
      <c r="H492" s="209" t="s">
        <v>1825</v>
      </c>
      <c r="I492" s="209" t="s">
        <v>1726</v>
      </c>
      <c r="J492" s="231" t="str">
        <f t="shared" si="14"/>
        <v>TinPT Bangka Serumpun</v>
      </c>
      <c r="K492" s="231" t="str">
        <f t="shared" si="15"/>
        <v>TinPT Bangka Serumpun</v>
      </c>
    </row>
    <row r="493" spans="1:11">
      <c r="A493" s="209" t="s">
        <v>138</v>
      </c>
      <c r="B493" s="209" t="s">
        <v>434</v>
      </c>
      <c r="C493" s="209" t="s">
        <v>434</v>
      </c>
      <c r="D493" s="209" t="s">
        <v>1512</v>
      </c>
      <c r="E493" s="209" t="s">
        <v>433</v>
      </c>
      <c r="F493" s="209" t="s">
        <v>149</v>
      </c>
      <c r="G493" s="209"/>
      <c r="H493" s="209" t="s">
        <v>1728</v>
      </c>
      <c r="I493" s="209" t="s">
        <v>1726</v>
      </c>
      <c r="J493" s="231" t="str">
        <f t="shared" si="14"/>
        <v>TinPT Bangka Tin Industry</v>
      </c>
      <c r="K493" s="231" t="str">
        <f t="shared" si="15"/>
        <v>TinPT Bangka Tin Industry</v>
      </c>
    </row>
    <row r="494" spans="1:11">
      <c r="A494" s="209" t="s">
        <v>138</v>
      </c>
      <c r="B494" s="209" t="s">
        <v>270</v>
      </c>
      <c r="C494" s="209" t="s">
        <v>270</v>
      </c>
      <c r="D494" s="209" t="s">
        <v>1512</v>
      </c>
      <c r="E494" s="209" t="s">
        <v>269</v>
      </c>
      <c r="F494" s="209" t="s">
        <v>149</v>
      </c>
      <c r="G494" s="209"/>
      <c r="H494" s="209" t="s">
        <v>1826</v>
      </c>
      <c r="I494" s="209" t="s">
        <v>1726</v>
      </c>
      <c r="J494" s="231" t="str">
        <f t="shared" si="14"/>
        <v>TinPT Belitung Industri Sejahtera</v>
      </c>
      <c r="K494" s="231" t="str">
        <f t="shared" si="15"/>
        <v>TinPT Belitung Industri Sejahtera</v>
      </c>
    </row>
    <row r="495" spans="1:11">
      <c r="A495" s="209" t="s">
        <v>138</v>
      </c>
      <c r="B495" s="209" t="s">
        <v>273</v>
      </c>
      <c r="C495" s="209" t="s">
        <v>273</v>
      </c>
      <c r="D495" s="209" t="s">
        <v>1512</v>
      </c>
      <c r="E495" s="209" t="s">
        <v>272</v>
      </c>
      <c r="F495" s="209" t="s">
        <v>149</v>
      </c>
      <c r="G495" s="209"/>
      <c r="H495" s="209" t="s">
        <v>1725</v>
      </c>
      <c r="I495" s="209" t="s">
        <v>1726</v>
      </c>
      <c r="J495" s="231" t="str">
        <f t="shared" si="14"/>
        <v>TinPT Bukit Timah</v>
      </c>
      <c r="K495" s="231" t="str">
        <f t="shared" si="15"/>
        <v>TinPT Bukit Timah</v>
      </c>
    </row>
    <row r="496" spans="1:11">
      <c r="A496" s="209" t="s">
        <v>138</v>
      </c>
      <c r="B496" s="209" t="s">
        <v>600</v>
      </c>
      <c r="C496" s="209" t="s">
        <v>600</v>
      </c>
      <c r="D496" s="209" t="s">
        <v>1512</v>
      </c>
      <c r="E496" s="209" t="s">
        <v>599</v>
      </c>
      <c r="F496" s="209" t="s">
        <v>149</v>
      </c>
      <c r="G496" s="209"/>
      <c r="H496" s="209" t="s">
        <v>1827</v>
      </c>
      <c r="I496" s="209" t="s">
        <v>1828</v>
      </c>
      <c r="J496" s="231" t="str">
        <f t="shared" si="14"/>
        <v>TinPT Cipta Persada Mulia</v>
      </c>
      <c r="K496" s="231" t="str">
        <f t="shared" si="15"/>
        <v>TinPT Cipta Persada Mulia</v>
      </c>
    </row>
    <row r="497" spans="1:11">
      <c r="A497" s="209" t="s">
        <v>138</v>
      </c>
      <c r="B497" s="209" t="s">
        <v>1829</v>
      </c>
      <c r="C497" s="209" t="s">
        <v>273</v>
      </c>
      <c r="D497" s="209" t="s">
        <v>1512</v>
      </c>
      <c r="E497" s="209" t="s">
        <v>272</v>
      </c>
      <c r="F497" s="209" t="s">
        <v>149</v>
      </c>
      <c r="G497" s="209"/>
      <c r="H497" s="209" t="s">
        <v>1725</v>
      </c>
      <c r="I497" s="209" t="s">
        <v>1726</v>
      </c>
      <c r="J497" s="231" t="str">
        <f t="shared" si="14"/>
        <v>TinPT Indora Ermulti</v>
      </c>
      <c r="K497" s="231" t="str">
        <f t="shared" si="15"/>
        <v>TinPT Indora Ermulti</v>
      </c>
    </row>
    <row r="498" spans="1:11">
      <c r="A498" s="209" t="s">
        <v>138</v>
      </c>
      <c r="B498" s="209" t="s">
        <v>1830</v>
      </c>
      <c r="C498" s="209" t="s">
        <v>273</v>
      </c>
      <c r="D498" s="209" t="s">
        <v>1512</v>
      </c>
      <c r="E498" s="209" t="s">
        <v>272</v>
      </c>
      <c r="F498" s="209" t="s">
        <v>149</v>
      </c>
      <c r="G498" s="209"/>
      <c r="H498" s="209" t="s">
        <v>1725</v>
      </c>
      <c r="I498" s="209" t="s">
        <v>1726</v>
      </c>
      <c r="J498" s="231" t="str">
        <f t="shared" si="14"/>
        <v>TinPT Indra Eramult Logam Industri</v>
      </c>
      <c r="K498" s="231" t="str">
        <f t="shared" si="15"/>
        <v>TinPT Indra Eramult Logam Industri</v>
      </c>
    </row>
    <row r="499" spans="1:11">
      <c r="A499" s="209" t="s">
        <v>138</v>
      </c>
      <c r="B499" s="209" t="s">
        <v>1111</v>
      </c>
      <c r="C499" s="209" t="s">
        <v>1111</v>
      </c>
      <c r="D499" s="209" t="s">
        <v>1512</v>
      </c>
      <c r="E499" s="209" t="s">
        <v>1110</v>
      </c>
      <c r="F499" s="209" t="s">
        <v>149</v>
      </c>
      <c r="G499" s="209"/>
      <c r="H499" s="209" t="s">
        <v>1831</v>
      </c>
      <c r="I499" s="209" t="s">
        <v>1726</v>
      </c>
      <c r="J499" s="231" t="str">
        <f t="shared" si="14"/>
        <v>TinPT Menara Cipta Mulia</v>
      </c>
      <c r="K499" s="231" t="str">
        <f t="shared" si="15"/>
        <v>TinPT Menara Cipta Mulia</v>
      </c>
    </row>
    <row r="500" spans="1:11">
      <c r="A500" s="209" t="s">
        <v>138</v>
      </c>
      <c r="B500" s="209" t="s">
        <v>437</v>
      </c>
      <c r="C500" s="209" t="s">
        <v>437</v>
      </c>
      <c r="D500" s="209" t="s">
        <v>1512</v>
      </c>
      <c r="E500" s="209" t="s">
        <v>436</v>
      </c>
      <c r="F500" s="209" t="s">
        <v>149</v>
      </c>
      <c r="G500" s="209"/>
      <c r="H500" s="209" t="s">
        <v>1728</v>
      </c>
      <c r="I500" s="209" t="s">
        <v>1726</v>
      </c>
      <c r="J500" s="231" t="str">
        <f t="shared" si="14"/>
        <v>TinPT Mitra Stania Prima</v>
      </c>
      <c r="K500" s="231" t="str">
        <f t="shared" si="15"/>
        <v>TinPT Mitra Stania Prima</v>
      </c>
    </row>
    <row r="501" spans="1:11">
      <c r="A501" s="209" t="s">
        <v>138</v>
      </c>
      <c r="B501" s="209" t="s">
        <v>890</v>
      </c>
      <c r="C501" s="209" t="s">
        <v>890</v>
      </c>
      <c r="D501" s="209" t="s">
        <v>1512</v>
      </c>
      <c r="E501" s="209" t="s">
        <v>889</v>
      </c>
      <c r="F501" s="209" t="s">
        <v>149</v>
      </c>
      <c r="G501" s="209"/>
      <c r="H501" s="209" t="s">
        <v>1825</v>
      </c>
      <c r="I501" s="209" t="s">
        <v>1726</v>
      </c>
      <c r="J501" s="231" t="str">
        <f t="shared" si="14"/>
        <v>TinPT Mitra Sukses Globalindo</v>
      </c>
      <c r="K501" s="231" t="str">
        <f t="shared" si="15"/>
        <v>TinPT Mitra Sukses Globalindo</v>
      </c>
    </row>
    <row r="502" spans="1:11">
      <c r="A502" s="209" t="s">
        <v>138</v>
      </c>
      <c r="B502" s="209" t="s">
        <v>752</v>
      </c>
      <c r="C502" s="209" t="s">
        <v>752</v>
      </c>
      <c r="D502" s="209" t="s">
        <v>1512</v>
      </c>
      <c r="E502" s="209" t="s">
        <v>751</v>
      </c>
      <c r="F502" s="209" t="s">
        <v>149</v>
      </c>
      <c r="G502" s="209"/>
      <c r="H502" s="209" t="s">
        <v>1728</v>
      </c>
      <c r="I502" s="209" t="s">
        <v>1726</v>
      </c>
      <c r="J502" s="231" t="str">
        <f t="shared" si="14"/>
        <v>TinPT Panca Mega Persada</v>
      </c>
      <c r="K502" s="231" t="str">
        <f t="shared" si="15"/>
        <v>TinPT Panca Mega Persada</v>
      </c>
    </row>
    <row r="503" spans="1:11">
      <c r="A503" s="209" t="s">
        <v>138</v>
      </c>
      <c r="B503" s="209" t="s">
        <v>165</v>
      </c>
      <c r="C503" s="209" t="s">
        <v>165</v>
      </c>
      <c r="D503" s="209" t="s">
        <v>1512</v>
      </c>
      <c r="E503" s="209" t="s">
        <v>164</v>
      </c>
      <c r="F503" s="209" t="s">
        <v>149</v>
      </c>
      <c r="G503" s="209"/>
      <c r="H503" s="209" t="s">
        <v>1748</v>
      </c>
      <c r="I503" s="209" t="s">
        <v>1726</v>
      </c>
      <c r="J503" s="231" t="str">
        <f t="shared" si="14"/>
        <v>TinPT Premium Tin Indonesia</v>
      </c>
      <c r="K503" s="231" t="str">
        <f t="shared" si="15"/>
        <v>TinPT Premium Tin Indonesia</v>
      </c>
    </row>
    <row r="504" spans="1:11">
      <c r="A504" s="209" t="s">
        <v>138</v>
      </c>
      <c r="B504" s="209" t="s">
        <v>754</v>
      </c>
      <c r="C504" s="209" t="s">
        <v>754</v>
      </c>
      <c r="D504" s="209" t="s">
        <v>1512</v>
      </c>
      <c r="E504" s="209" t="s">
        <v>753</v>
      </c>
      <c r="F504" s="209" t="s">
        <v>149</v>
      </c>
      <c r="G504" s="209"/>
      <c r="H504" s="209" t="s">
        <v>1725</v>
      </c>
      <c r="I504" s="209" t="s">
        <v>1726</v>
      </c>
      <c r="J504" s="231" t="str">
        <f t="shared" si="14"/>
        <v>TinPT Prima Timah Utama</v>
      </c>
      <c r="K504" s="231" t="str">
        <f t="shared" si="15"/>
        <v>TinPT Prima Timah Utama</v>
      </c>
    </row>
    <row r="505" spans="1:11">
      <c r="A505" s="209" t="s">
        <v>138</v>
      </c>
      <c r="B505" s="209" t="s">
        <v>910</v>
      </c>
      <c r="C505" s="209" t="s">
        <v>910</v>
      </c>
      <c r="D505" s="209" t="s">
        <v>1512</v>
      </c>
      <c r="E505" s="209" t="s">
        <v>909</v>
      </c>
      <c r="F505" s="209" t="s">
        <v>149</v>
      </c>
      <c r="G505" s="209"/>
      <c r="H505" s="209" t="s">
        <v>1728</v>
      </c>
      <c r="I505" s="209" t="s">
        <v>1726</v>
      </c>
      <c r="J505" s="231" t="str">
        <f t="shared" si="14"/>
        <v>TinPT Putera Sarana Shakti (PT PSS)</v>
      </c>
      <c r="K505" s="231" t="str">
        <f t="shared" si="15"/>
        <v>TinPT Putera Sarana Shakti (PT PSS)</v>
      </c>
    </row>
    <row r="506" spans="1:11">
      <c r="A506" s="209" t="s">
        <v>138</v>
      </c>
      <c r="B506" s="209" t="s">
        <v>510</v>
      </c>
      <c r="C506" s="209" t="s">
        <v>510</v>
      </c>
      <c r="D506" s="209" t="s">
        <v>1512</v>
      </c>
      <c r="E506" s="209" t="s">
        <v>509</v>
      </c>
      <c r="F506" s="209" t="s">
        <v>149</v>
      </c>
      <c r="G506" s="209"/>
      <c r="H506" s="209" t="s">
        <v>1832</v>
      </c>
      <c r="I506" s="209" t="s">
        <v>1726</v>
      </c>
      <c r="J506" s="231" t="str">
        <f t="shared" si="14"/>
        <v>TinPT Rajawali Rimba Perkasa</v>
      </c>
      <c r="K506" s="231" t="str">
        <f t="shared" si="15"/>
        <v>TinPT Rajawali Rimba Perkasa</v>
      </c>
    </row>
    <row r="507" spans="1:11">
      <c r="A507" s="209" t="s">
        <v>138</v>
      </c>
      <c r="B507" s="209" t="s">
        <v>756</v>
      </c>
      <c r="C507" s="209" t="s">
        <v>756</v>
      </c>
      <c r="D507" s="209" t="s">
        <v>1512</v>
      </c>
      <c r="E507" s="209" t="s">
        <v>755</v>
      </c>
      <c r="F507" s="209" t="s">
        <v>149</v>
      </c>
      <c r="G507" s="209"/>
      <c r="H507" s="209" t="s">
        <v>1728</v>
      </c>
      <c r="I507" s="209" t="s">
        <v>1726</v>
      </c>
      <c r="J507" s="231" t="str">
        <f t="shared" si="14"/>
        <v>TinPT Refined Bangka Tin</v>
      </c>
      <c r="K507" s="231" t="str">
        <f t="shared" si="15"/>
        <v>TinPT Refined Bangka Tin</v>
      </c>
    </row>
    <row r="508" spans="1:11">
      <c r="A508" s="209" t="s">
        <v>138</v>
      </c>
      <c r="B508" s="209" t="s">
        <v>758</v>
      </c>
      <c r="C508" s="209" t="s">
        <v>758</v>
      </c>
      <c r="D508" s="209" t="s">
        <v>1512</v>
      </c>
      <c r="E508" s="209" t="s">
        <v>757</v>
      </c>
      <c r="F508" s="209" t="s">
        <v>149</v>
      </c>
      <c r="G508" s="209"/>
      <c r="H508" s="209" t="s">
        <v>1725</v>
      </c>
      <c r="I508" s="209" t="s">
        <v>1726</v>
      </c>
      <c r="J508" s="231" t="str">
        <f t="shared" si="14"/>
        <v>TinPT Sariwiguna Binasentosa</v>
      </c>
      <c r="K508" s="231" t="str">
        <f t="shared" si="15"/>
        <v>TinPT Sariwiguna Binasentosa</v>
      </c>
    </row>
    <row r="509" spans="1:11">
      <c r="A509" s="209" t="s">
        <v>138</v>
      </c>
      <c r="B509" s="209" t="s">
        <v>1014</v>
      </c>
      <c r="C509" s="209" t="s">
        <v>1014</v>
      </c>
      <c r="D509" s="209" t="s">
        <v>1512</v>
      </c>
      <c r="E509" s="209" t="s">
        <v>1013</v>
      </c>
      <c r="F509" s="209" t="s">
        <v>149</v>
      </c>
      <c r="G509" s="209"/>
      <c r="H509" s="209" t="s">
        <v>1725</v>
      </c>
      <c r="I509" s="209" t="s">
        <v>1726</v>
      </c>
      <c r="J509" s="231" t="str">
        <f t="shared" si="14"/>
        <v>TinPT Stanindo Inti Perkasa</v>
      </c>
      <c r="K509" s="231" t="str">
        <f t="shared" si="15"/>
        <v>TinPT Stanindo Inti Perkasa</v>
      </c>
    </row>
    <row r="510" spans="1:11">
      <c r="A510" s="209" t="s">
        <v>138</v>
      </c>
      <c r="B510" s="209" t="s">
        <v>482</v>
      </c>
      <c r="C510" s="209" t="s">
        <v>482</v>
      </c>
      <c r="D510" s="209" t="s">
        <v>1512</v>
      </c>
      <c r="E510" s="209" t="s">
        <v>481</v>
      </c>
      <c r="F510" s="209" t="s">
        <v>149</v>
      </c>
      <c r="G510" s="209"/>
      <c r="H510" s="209" t="s">
        <v>1826</v>
      </c>
      <c r="I510" s="209" t="s">
        <v>1726</v>
      </c>
      <c r="J510" s="231" t="str">
        <f t="shared" si="14"/>
        <v>TinPT Sukses Inti Makmur</v>
      </c>
      <c r="K510" s="231" t="str">
        <f t="shared" si="15"/>
        <v>TinPT Sukses Inti Makmur</v>
      </c>
    </row>
    <row r="511" spans="1:11">
      <c r="A511" s="209" t="s">
        <v>138</v>
      </c>
      <c r="B511" s="209" t="s">
        <v>1833</v>
      </c>
      <c r="C511" s="209" t="s">
        <v>1016</v>
      </c>
      <c r="D511" s="209" t="s">
        <v>1512</v>
      </c>
      <c r="E511" s="209" t="s">
        <v>1015</v>
      </c>
      <c r="F511" s="209" t="s">
        <v>149</v>
      </c>
      <c r="G511" s="209"/>
      <c r="H511" s="209" t="s">
        <v>1793</v>
      </c>
      <c r="I511" s="209" t="s">
        <v>1794</v>
      </c>
      <c r="J511" s="231" t="str">
        <f t="shared" si="14"/>
        <v>TinPT Tambang Timah</v>
      </c>
      <c r="K511" s="231" t="str">
        <f t="shared" si="15"/>
        <v>TinPT Tambang Timah</v>
      </c>
    </row>
    <row r="512" spans="1:11">
      <c r="A512" s="209" t="s">
        <v>138</v>
      </c>
      <c r="B512" s="209" t="s">
        <v>275</v>
      </c>
      <c r="C512" s="209" t="s">
        <v>275</v>
      </c>
      <c r="D512" s="209" t="s">
        <v>1512</v>
      </c>
      <c r="E512" s="209" t="s">
        <v>274</v>
      </c>
      <c r="F512" s="209" t="s">
        <v>149</v>
      </c>
      <c r="G512" s="209"/>
      <c r="H512" s="209" t="s">
        <v>1834</v>
      </c>
      <c r="I512" s="209" t="s">
        <v>1726</v>
      </c>
      <c r="J512" s="231" t="str">
        <f t="shared" si="14"/>
        <v>TinPT Timah Nusantara</v>
      </c>
      <c r="K512" s="231" t="str">
        <f t="shared" si="15"/>
        <v>TinPT Timah Nusantara</v>
      </c>
    </row>
    <row r="513" spans="1:11">
      <c r="A513" s="209" t="s">
        <v>138</v>
      </c>
      <c r="B513" s="209" t="s">
        <v>1016</v>
      </c>
      <c r="C513" s="209" t="s">
        <v>1016</v>
      </c>
      <c r="D513" s="209" t="s">
        <v>1512</v>
      </c>
      <c r="E513" s="209" t="s">
        <v>1015</v>
      </c>
      <c r="F513" s="209" t="s">
        <v>149</v>
      </c>
      <c r="G513" s="209"/>
      <c r="H513" s="209" t="s">
        <v>1793</v>
      </c>
      <c r="I513" s="209" t="s">
        <v>1794</v>
      </c>
      <c r="J513" s="231" t="str">
        <f t="shared" si="14"/>
        <v>TinPT Timah Tbk Kundur</v>
      </c>
      <c r="K513" s="231" t="str">
        <f t="shared" si="15"/>
        <v>TinPT Timah Tbk Kundur</v>
      </c>
    </row>
    <row r="514" spans="1:11">
      <c r="A514" s="209" t="s">
        <v>138</v>
      </c>
      <c r="B514" s="209" t="s">
        <v>760</v>
      </c>
      <c r="C514" s="209" t="s">
        <v>760</v>
      </c>
      <c r="D514" s="209" t="s">
        <v>1512</v>
      </c>
      <c r="E514" s="209" t="s">
        <v>759</v>
      </c>
      <c r="F514" s="209" t="s">
        <v>149</v>
      </c>
      <c r="G514" s="209"/>
      <c r="H514" s="209" t="s">
        <v>1785</v>
      </c>
      <c r="I514" s="209" t="s">
        <v>1726</v>
      </c>
      <c r="J514" s="231" t="str">
        <f t="shared" si="14"/>
        <v>TinPT Timah Tbk Mentok</v>
      </c>
      <c r="K514" s="231" t="str">
        <f t="shared" si="15"/>
        <v>TinPT Timah Tbk Mentok</v>
      </c>
    </row>
    <row r="515" spans="1:11">
      <c r="A515" s="209" t="s">
        <v>138</v>
      </c>
      <c r="B515" s="209" t="s">
        <v>1018</v>
      </c>
      <c r="C515" s="209" t="s">
        <v>1018</v>
      </c>
      <c r="D515" s="209" t="s">
        <v>1512</v>
      </c>
      <c r="E515" s="209" t="s">
        <v>1017</v>
      </c>
      <c r="F515" s="209" t="s">
        <v>149</v>
      </c>
      <c r="G515" s="209"/>
      <c r="H515" s="209" t="s">
        <v>1725</v>
      </c>
      <c r="I515" s="209" t="s">
        <v>1726</v>
      </c>
      <c r="J515" s="231" t="str">
        <f t="shared" si="14"/>
        <v>TinPT Tinindo Inter Nusa</v>
      </c>
      <c r="K515" s="231" t="str">
        <f t="shared" si="15"/>
        <v>TinPT Tinindo Inter Nusa</v>
      </c>
    </row>
    <row r="516" spans="1:11">
      <c r="A516" s="209" t="s">
        <v>138</v>
      </c>
      <c r="B516" s="209" t="s">
        <v>562</v>
      </c>
      <c r="C516" s="209" t="s">
        <v>562</v>
      </c>
      <c r="D516" s="209" t="s">
        <v>1512</v>
      </c>
      <c r="E516" s="209" t="s">
        <v>561</v>
      </c>
      <c r="F516" s="209" t="s">
        <v>149</v>
      </c>
      <c r="G516" s="209"/>
      <c r="H516" s="209" t="s">
        <v>1835</v>
      </c>
      <c r="I516" s="209" t="s">
        <v>1836</v>
      </c>
      <c r="J516" s="231" t="str">
        <f t="shared" si="14"/>
        <v>TinPT Tirus Putra Mandiri</v>
      </c>
      <c r="K516" s="231" t="str">
        <f t="shared" si="15"/>
        <v>TinPT Tirus Putra Mandiri</v>
      </c>
    </row>
    <row r="517" spans="1:11">
      <c r="A517" s="209" t="s">
        <v>138</v>
      </c>
      <c r="B517" s="209" t="s">
        <v>293</v>
      </c>
      <c r="C517" s="209" t="s">
        <v>293</v>
      </c>
      <c r="D517" s="209" t="s">
        <v>1512</v>
      </c>
      <c r="E517" s="209" t="s">
        <v>292</v>
      </c>
      <c r="F517" s="209" t="s">
        <v>149</v>
      </c>
      <c r="G517" s="209"/>
      <c r="H517" s="209" t="s">
        <v>1837</v>
      </c>
      <c r="I517" s="209" t="s">
        <v>1726</v>
      </c>
      <c r="J517" s="231" t="str">
        <f t="shared" si="14"/>
        <v>TinPT Tommy Utama</v>
      </c>
      <c r="K517" s="231" t="str">
        <f t="shared" si="15"/>
        <v>TinPT Tommy Utama</v>
      </c>
    </row>
    <row r="518" spans="1:11">
      <c r="A518" s="209" t="s">
        <v>138</v>
      </c>
      <c r="B518" s="209" t="s">
        <v>1696</v>
      </c>
      <c r="C518" s="209" t="s">
        <v>467</v>
      </c>
      <c r="D518" s="209" t="s">
        <v>1227</v>
      </c>
      <c r="E518" s="209" t="s">
        <v>466</v>
      </c>
      <c r="F518" s="209" t="s">
        <v>149</v>
      </c>
      <c r="G518" s="209"/>
      <c r="H518" s="209" t="s">
        <v>1642</v>
      </c>
      <c r="I518" s="209" t="s">
        <v>1697</v>
      </c>
      <c r="J518" s="231" t="str">
        <f t="shared" ref="J518:J583" si="16">A518&amp;B518</f>
        <v>TinResind Ind e Com Ltda.</v>
      </c>
      <c r="K518" s="231" t="str">
        <f t="shared" ref="K518:K583" si="17">A518&amp;B518</f>
        <v>TinResind Ind e Com Ltda.</v>
      </c>
    </row>
    <row r="519" spans="1:11">
      <c r="A519" s="209" t="s">
        <v>138</v>
      </c>
      <c r="B519" s="209" t="s">
        <v>467</v>
      </c>
      <c r="C519" s="209" t="s">
        <v>467</v>
      </c>
      <c r="D519" s="209" t="s">
        <v>1227</v>
      </c>
      <c r="E519" s="209" t="s">
        <v>466</v>
      </c>
      <c r="F519" s="209" t="s">
        <v>149</v>
      </c>
      <c r="G519" s="209"/>
      <c r="H519" s="209" t="s">
        <v>1642</v>
      </c>
      <c r="I519" s="209" t="s">
        <v>1697</v>
      </c>
      <c r="J519" s="231" t="str">
        <f t="shared" si="16"/>
        <v>TinResind Industria e Comercio Ltda.</v>
      </c>
      <c r="K519" s="231" t="str">
        <f t="shared" si="17"/>
        <v>TinResind Industria e Comercio Ltda.</v>
      </c>
    </row>
    <row r="520" spans="1:11">
      <c r="A520" s="209" t="s">
        <v>138</v>
      </c>
      <c r="B520" s="209" t="s">
        <v>1698</v>
      </c>
      <c r="C520" s="209" t="s">
        <v>467</v>
      </c>
      <c r="D520" s="209" t="s">
        <v>1227</v>
      </c>
      <c r="E520" s="209" t="s">
        <v>466</v>
      </c>
      <c r="F520" s="209" t="s">
        <v>149</v>
      </c>
      <c r="G520" s="209"/>
      <c r="H520" s="209" t="s">
        <v>1642</v>
      </c>
      <c r="I520" s="209" t="s">
        <v>1697</v>
      </c>
      <c r="J520" s="231" t="str">
        <f t="shared" si="16"/>
        <v>TinResind Indústria e Comércio Ltda.</v>
      </c>
      <c r="K520" s="231" t="str">
        <f t="shared" si="17"/>
        <v>TinResind Indústria e Comércio Ltda.</v>
      </c>
    </row>
    <row r="521" spans="1:11">
      <c r="A521" s="209" t="s">
        <v>138</v>
      </c>
      <c r="B521" s="209" t="s">
        <v>1024</v>
      </c>
      <c r="C521" s="209" t="s">
        <v>1024</v>
      </c>
      <c r="D521" s="209" t="s">
        <v>1572</v>
      </c>
      <c r="E521" s="209" t="s">
        <v>1023</v>
      </c>
      <c r="F521" s="209" t="s">
        <v>149</v>
      </c>
      <c r="G521" s="209"/>
      <c r="H521" s="209" t="s">
        <v>1838</v>
      </c>
      <c r="I521" s="189" t="s">
        <v>1574</v>
      </c>
      <c r="J521" s="231" t="str">
        <f t="shared" si="16"/>
        <v>TinRui Da Hung</v>
      </c>
      <c r="K521" s="231" t="str">
        <f t="shared" si="17"/>
        <v>TinRui Da Hung</v>
      </c>
    </row>
    <row r="522" spans="1:11">
      <c r="A522" s="209" t="s">
        <v>138</v>
      </c>
      <c r="B522" s="209" t="s">
        <v>1839</v>
      </c>
      <c r="C522" s="209" t="s">
        <v>812</v>
      </c>
      <c r="D522" s="209" t="s">
        <v>1232</v>
      </c>
      <c r="E522" s="209" t="s">
        <v>811</v>
      </c>
      <c r="F522" s="209" t="s">
        <v>149</v>
      </c>
      <c r="G522" s="209"/>
      <c r="H522" s="209" t="s">
        <v>1730</v>
      </c>
      <c r="I522" s="189" t="s">
        <v>1288</v>
      </c>
      <c r="J522" s="231" t="str">
        <f t="shared" si="16"/>
        <v>TinSmelting Branch of Yunnan Tin Company Ltd</v>
      </c>
      <c r="K522" s="231" t="str">
        <f t="shared" si="17"/>
        <v>TinSmelting Branch of Yunnan Tin Company Ltd</v>
      </c>
    </row>
    <row r="523" spans="1:11">
      <c r="A523" s="209" t="s">
        <v>138</v>
      </c>
      <c r="B523" s="209" t="s">
        <v>605</v>
      </c>
      <c r="C523" s="209" t="s">
        <v>605</v>
      </c>
      <c r="D523" s="209" t="s">
        <v>1227</v>
      </c>
      <c r="E523" s="209" t="s">
        <v>604</v>
      </c>
      <c r="F523" s="209" t="s">
        <v>149</v>
      </c>
      <c r="G523" s="209"/>
      <c r="H523" s="209" t="s">
        <v>1840</v>
      </c>
      <c r="I523" s="189" t="s">
        <v>1441</v>
      </c>
      <c r="J523" s="231" t="str">
        <f t="shared" si="16"/>
        <v>TinSuper Ligas</v>
      </c>
      <c r="K523" s="231" t="str">
        <f t="shared" si="17"/>
        <v>TinSuper Ligas</v>
      </c>
    </row>
    <row r="524" spans="1:11">
      <c r="A524" s="209" t="s">
        <v>138</v>
      </c>
      <c r="B524" s="209" t="s">
        <v>1841</v>
      </c>
      <c r="C524" s="209" t="s">
        <v>797</v>
      </c>
      <c r="D524" s="209" t="s">
        <v>1612</v>
      </c>
      <c r="E524" s="209" t="s">
        <v>796</v>
      </c>
      <c r="F524" s="209" t="s">
        <v>149</v>
      </c>
      <c r="G524" s="209"/>
      <c r="H524" s="209" t="s">
        <v>1842</v>
      </c>
      <c r="I524" s="189" t="s">
        <v>1843</v>
      </c>
      <c r="J524" s="231" t="str">
        <f t="shared" si="16"/>
        <v>TinThai Solder Industry Corp., Ltd.</v>
      </c>
      <c r="K524" s="231" t="str">
        <f t="shared" si="17"/>
        <v>TinThai Solder Industry Corp., Ltd.</v>
      </c>
    </row>
    <row r="525" spans="1:11">
      <c r="A525" s="209" t="s">
        <v>138</v>
      </c>
      <c r="B525" s="209" t="s">
        <v>1844</v>
      </c>
      <c r="C525" s="209" t="s">
        <v>797</v>
      </c>
      <c r="D525" s="209" t="s">
        <v>1612</v>
      </c>
      <c r="E525" s="209" t="s">
        <v>796</v>
      </c>
      <c r="F525" s="209" t="s">
        <v>149</v>
      </c>
      <c r="G525" s="209"/>
      <c r="H525" s="209" t="s">
        <v>1842</v>
      </c>
      <c r="I525" s="209" t="s">
        <v>1843</v>
      </c>
      <c r="J525" s="231" t="str">
        <f t="shared" si="16"/>
        <v>TinThailand Smelting &amp; Refining Co Ltd</v>
      </c>
      <c r="K525" s="231" t="str">
        <f t="shared" si="17"/>
        <v>TinThailand Smelting &amp; Refining Co Ltd</v>
      </c>
    </row>
    <row r="526" spans="1:11">
      <c r="A526" s="209" t="s">
        <v>138</v>
      </c>
      <c r="B526" s="209" t="s">
        <v>797</v>
      </c>
      <c r="C526" s="209" t="s">
        <v>797</v>
      </c>
      <c r="D526" s="209" t="s">
        <v>1612</v>
      </c>
      <c r="E526" s="209" t="s">
        <v>796</v>
      </c>
      <c r="F526" s="209" t="s">
        <v>149</v>
      </c>
      <c r="G526" s="209"/>
      <c r="H526" s="209" t="s">
        <v>1842</v>
      </c>
      <c r="I526" s="209" t="s">
        <v>1843</v>
      </c>
      <c r="J526" s="231" t="str">
        <f t="shared" si="16"/>
        <v>TinThaisarco</v>
      </c>
      <c r="K526" s="231" t="str">
        <f t="shared" si="17"/>
        <v>TinThaisarco</v>
      </c>
    </row>
    <row r="527" spans="1:11">
      <c r="A527" s="209" t="s">
        <v>138</v>
      </c>
      <c r="B527" s="209" t="s">
        <v>1845</v>
      </c>
      <c r="C527" s="209" t="s">
        <v>800</v>
      </c>
      <c r="D527" s="209" t="s">
        <v>1232</v>
      </c>
      <c r="E527" s="209" t="s">
        <v>799</v>
      </c>
      <c r="F527" s="209" t="s">
        <v>149</v>
      </c>
      <c r="G527" s="209"/>
      <c r="H527" s="209" t="s">
        <v>1730</v>
      </c>
      <c r="I527" s="209" t="s">
        <v>1288</v>
      </c>
      <c r="J527" s="231" t="str">
        <f t="shared" si="16"/>
        <v>TinThe Gejiu cloud new colored electrolytic</v>
      </c>
      <c r="K527" s="231" t="str">
        <f t="shared" si="17"/>
        <v>TinThe Gejiu cloud new colored electrolytic</v>
      </c>
    </row>
    <row r="528" spans="1:11">
      <c r="A528" s="209" t="s">
        <v>138</v>
      </c>
      <c r="B528" s="209" t="s">
        <v>1846</v>
      </c>
      <c r="C528" s="209" t="s">
        <v>812</v>
      </c>
      <c r="D528" s="209" t="s">
        <v>1232</v>
      </c>
      <c r="E528" s="209" t="s">
        <v>811</v>
      </c>
      <c r="F528" s="209" t="s">
        <v>149</v>
      </c>
      <c r="G528" s="209"/>
      <c r="H528" s="209" t="s">
        <v>1730</v>
      </c>
      <c r="I528" s="209" t="s">
        <v>1288</v>
      </c>
      <c r="J528" s="231" t="str">
        <f t="shared" si="16"/>
        <v>TinTin Products Manufacturing Co.LTD. of YTCL</v>
      </c>
      <c r="K528" s="231" t="str">
        <f t="shared" si="17"/>
        <v>TinTin Products Manufacturing Co.LTD. of YTCL</v>
      </c>
    </row>
    <row r="529" spans="1:11">
      <c r="A529" s="209" t="s">
        <v>138</v>
      </c>
      <c r="B529" s="209" t="s">
        <v>812</v>
      </c>
      <c r="C529" s="209" t="s">
        <v>812</v>
      </c>
      <c r="D529" s="209" t="s">
        <v>1232</v>
      </c>
      <c r="E529" s="209" t="s">
        <v>811</v>
      </c>
      <c r="F529" s="209" t="s">
        <v>149</v>
      </c>
      <c r="G529" s="209"/>
      <c r="H529" s="209" t="s">
        <v>1730</v>
      </c>
      <c r="I529" s="209" t="s">
        <v>1288</v>
      </c>
      <c r="J529" s="231" t="str">
        <f t="shared" si="16"/>
        <v>TinTin Smelting Branch of Yunnan Tin Co., Ltd.</v>
      </c>
      <c r="K529" s="231" t="str">
        <f t="shared" si="17"/>
        <v>TinTin Smelting Branch of Yunnan Tin Co., Ltd.</v>
      </c>
    </row>
    <row r="530" spans="1:11">
      <c r="A530" s="209" t="s">
        <v>138</v>
      </c>
      <c r="B530" s="209" t="s">
        <v>878</v>
      </c>
      <c r="C530" s="209" t="s">
        <v>878</v>
      </c>
      <c r="D530" s="209" t="s">
        <v>1189</v>
      </c>
      <c r="E530" s="209" t="s">
        <v>877</v>
      </c>
      <c r="F530" s="209" t="s">
        <v>149</v>
      </c>
      <c r="G530" s="209"/>
      <c r="H530" s="209" t="s">
        <v>1847</v>
      </c>
      <c r="I530" s="209" t="s">
        <v>1191</v>
      </c>
      <c r="J530" s="231" t="str">
        <f t="shared" si="16"/>
        <v>TinTin Technology &amp; Refining</v>
      </c>
      <c r="K530" s="231" t="str">
        <f t="shared" si="17"/>
        <v>TinTin Technology &amp; Refining</v>
      </c>
    </row>
    <row r="531" spans="1:11">
      <c r="A531" s="209" t="s">
        <v>138</v>
      </c>
      <c r="B531" s="209" t="s">
        <v>1848</v>
      </c>
      <c r="C531" s="209" t="s">
        <v>224</v>
      </c>
      <c r="D531" s="209" t="s">
        <v>1227</v>
      </c>
      <c r="E531" s="209" t="s">
        <v>223</v>
      </c>
      <c r="F531" s="209" t="s">
        <v>149</v>
      </c>
      <c r="G531" s="209"/>
      <c r="H531" s="209" t="s">
        <v>1801</v>
      </c>
      <c r="I531" s="209" t="s">
        <v>1441</v>
      </c>
      <c r="J531" s="231" t="str">
        <f t="shared" si="16"/>
        <v>TinToboca/ Paranapenema</v>
      </c>
      <c r="K531" s="231" t="str">
        <f t="shared" si="17"/>
        <v>TinToboca/ Paranapenema</v>
      </c>
    </row>
    <row r="532" spans="1:11">
      <c r="A532" s="209" t="s">
        <v>138</v>
      </c>
      <c r="B532" s="209" t="s">
        <v>1082</v>
      </c>
      <c r="C532" s="209" t="s">
        <v>1082</v>
      </c>
      <c r="D532" s="209" t="s">
        <v>1718</v>
      </c>
      <c r="E532" s="209" t="s">
        <v>1081</v>
      </c>
      <c r="F532" s="209" t="s">
        <v>149</v>
      </c>
      <c r="G532" s="209"/>
      <c r="H532" s="209" t="s">
        <v>1849</v>
      </c>
      <c r="I532" s="209" t="s">
        <v>1850</v>
      </c>
      <c r="J532" s="231" t="str">
        <f t="shared" si="16"/>
        <v>TinTuyen Quang Non-Ferrous Metals Joint Stock Company</v>
      </c>
      <c r="K532" s="231" t="str">
        <f t="shared" si="17"/>
        <v>TinTuyen Quang Non-Ferrous Metals Joint Stock Company</v>
      </c>
    </row>
    <row r="533" spans="1:11">
      <c r="A533" s="209" t="s">
        <v>138</v>
      </c>
      <c r="B533" s="209" t="s">
        <v>1851</v>
      </c>
      <c r="C533" s="209" t="s">
        <v>1016</v>
      </c>
      <c r="D533" s="209" t="s">
        <v>1512</v>
      </c>
      <c r="E533" s="209" t="s">
        <v>1015</v>
      </c>
      <c r="F533" s="209" t="s">
        <v>149</v>
      </c>
      <c r="G533" s="209"/>
      <c r="H533" s="209" t="s">
        <v>1793</v>
      </c>
      <c r="I533" s="209" t="s">
        <v>1794</v>
      </c>
      <c r="J533" s="231" t="str">
        <f t="shared" si="16"/>
        <v>TinUnit Timah Kundur PT Tambang</v>
      </c>
      <c r="K533" s="231" t="str">
        <f t="shared" si="17"/>
        <v>TinUnit Timah Kundur PT Tambang</v>
      </c>
    </row>
    <row r="534" spans="1:11">
      <c r="A534" s="209" t="s">
        <v>138</v>
      </c>
      <c r="B534" s="209" t="s">
        <v>542</v>
      </c>
      <c r="C534" s="209" t="s">
        <v>542</v>
      </c>
      <c r="D534" s="209" t="s">
        <v>1718</v>
      </c>
      <c r="E534" s="209" t="s">
        <v>541</v>
      </c>
      <c r="F534" s="209" t="s">
        <v>149</v>
      </c>
      <c r="G534" s="209"/>
      <c r="H534" s="209" t="s">
        <v>1803</v>
      </c>
      <c r="I534" s="189" t="s">
        <v>1804</v>
      </c>
      <c r="J534" s="231" t="str">
        <f t="shared" si="16"/>
        <v>TinVQB Mineral and Trading Group JSC</v>
      </c>
      <c r="K534" s="231" t="str">
        <f t="shared" si="17"/>
        <v>TinVQB Mineral and Trading Group JSC</v>
      </c>
    </row>
    <row r="535" spans="1:11">
      <c r="A535" s="209" t="s">
        <v>138</v>
      </c>
      <c r="B535" s="209" t="s">
        <v>340</v>
      </c>
      <c r="C535" s="209" t="s">
        <v>340</v>
      </c>
      <c r="D535" s="209" t="s">
        <v>1227</v>
      </c>
      <c r="E535" s="209" t="s">
        <v>339</v>
      </c>
      <c r="F535" s="209" t="s">
        <v>149</v>
      </c>
      <c r="G535" s="209"/>
      <c r="H535" s="209" t="s">
        <v>1760</v>
      </c>
      <c r="I535" s="189" t="s">
        <v>1761</v>
      </c>
      <c r="J535" s="231" t="str">
        <f t="shared" si="16"/>
        <v>TinWhite Solder Metalurgia e Mineracao Ltda.</v>
      </c>
      <c r="K535" s="231" t="str">
        <f t="shared" si="17"/>
        <v>TinWhite Solder Metalurgia e Mineracao Ltda.</v>
      </c>
    </row>
    <row r="536" spans="1:11">
      <c r="A536" s="209" t="s">
        <v>138</v>
      </c>
      <c r="B536" s="209" t="s">
        <v>1852</v>
      </c>
      <c r="C536" s="209" t="s">
        <v>340</v>
      </c>
      <c r="D536" s="209" t="s">
        <v>1227</v>
      </c>
      <c r="E536" s="209" t="s">
        <v>339</v>
      </c>
      <c r="F536" s="209" t="s">
        <v>149</v>
      </c>
      <c r="G536" s="209"/>
      <c r="H536" s="209" t="s">
        <v>1760</v>
      </c>
      <c r="I536" s="209" t="s">
        <v>1761</v>
      </c>
      <c r="J536" s="231" t="str">
        <f t="shared" si="16"/>
        <v>TinWhite Solder Metalurgia e Mineração Ltda.</v>
      </c>
      <c r="K536" s="231" t="str">
        <f t="shared" si="17"/>
        <v>TinWhite Solder Metalurgia e Mineração Ltda.</v>
      </c>
    </row>
    <row r="537" spans="1:11">
      <c r="A537" s="209" t="s">
        <v>138</v>
      </c>
      <c r="B537" s="209" t="s">
        <v>1853</v>
      </c>
      <c r="C537" s="209" t="s">
        <v>340</v>
      </c>
      <c r="D537" s="209" t="s">
        <v>1227</v>
      </c>
      <c r="E537" s="209" t="s">
        <v>339</v>
      </c>
      <c r="F537" s="209" t="s">
        <v>149</v>
      </c>
      <c r="G537" s="209"/>
      <c r="H537" s="209" t="s">
        <v>1760</v>
      </c>
      <c r="I537" s="209" t="s">
        <v>1761</v>
      </c>
      <c r="J537" s="231" t="str">
        <f t="shared" si="16"/>
        <v>TinWhite Solder Metalurgica</v>
      </c>
      <c r="K537" s="231" t="str">
        <f t="shared" si="17"/>
        <v>TinWhite Solder Metalurgica</v>
      </c>
    </row>
    <row r="538" spans="1:11">
      <c r="A538" s="209" t="s">
        <v>138</v>
      </c>
      <c r="B538" s="209" t="s">
        <v>1854</v>
      </c>
      <c r="C538" s="209" t="s">
        <v>207</v>
      </c>
      <c r="D538" s="209" t="s">
        <v>1232</v>
      </c>
      <c r="E538" s="209" t="s">
        <v>206</v>
      </c>
      <c r="F538" s="209" t="s">
        <v>149</v>
      </c>
      <c r="G538" s="209"/>
      <c r="H538" s="209" t="s">
        <v>1734</v>
      </c>
      <c r="I538" s="209" t="s">
        <v>1735</v>
      </c>
      <c r="J538" s="231" t="str">
        <f t="shared" si="16"/>
        <v>TinXiHai - Liuzhou China Tin Group Co ltd</v>
      </c>
      <c r="K538" s="231" t="str">
        <f t="shared" si="17"/>
        <v>TinXiHai - Liuzhou China Tin Group Co ltd</v>
      </c>
    </row>
    <row r="539" spans="1:11">
      <c r="A539" s="209" t="s">
        <v>138</v>
      </c>
      <c r="B539" s="209" t="s">
        <v>1855</v>
      </c>
      <c r="C539" s="209" t="s">
        <v>812</v>
      </c>
      <c r="D539" s="209" t="s">
        <v>1232</v>
      </c>
      <c r="E539" s="209" t="s">
        <v>811</v>
      </c>
      <c r="F539" s="209" t="s">
        <v>149</v>
      </c>
      <c r="G539" s="209"/>
      <c r="H539" s="209" t="s">
        <v>1730</v>
      </c>
      <c r="I539" s="209" t="s">
        <v>1288</v>
      </c>
      <c r="J539" s="231" t="str">
        <f t="shared" si="16"/>
        <v>TinYTCL</v>
      </c>
      <c r="K539" s="231" t="str">
        <f t="shared" si="17"/>
        <v>TinYTCL</v>
      </c>
    </row>
    <row r="540" spans="1:11">
      <c r="A540" s="209" t="s">
        <v>138</v>
      </c>
      <c r="B540" s="209" t="s">
        <v>1856</v>
      </c>
      <c r="C540" s="209" t="s">
        <v>800</v>
      </c>
      <c r="D540" s="209" t="s">
        <v>1232</v>
      </c>
      <c r="E540" s="209" t="s">
        <v>799</v>
      </c>
      <c r="F540" s="209" t="s">
        <v>149</v>
      </c>
      <c r="G540" s="209"/>
      <c r="H540" s="209" t="s">
        <v>1730</v>
      </c>
      <c r="I540" s="209" t="s">
        <v>1288</v>
      </c>
      <c r="J540" s="231" t="str">
        <f t="shared" si="16"/>
        <v>TinYunan Gejiu Yunxin Electrolyze Limited</v>
      </c>
      <c r="K540" s="231" t="str">
        <f t="shared" si="17"/>
        <v>TinYunan Gejiu Yunxin Electrolyze Limited</v>
      </c>
    </row>
    <row r="541" spans="1:11">
      <c r="A541" s="209" t="s">
        <v>138</v>
      </c>
      <c r="B541" s="209" t="s">
        <v>1857</v>
      </c>
      <c r="C541" s="209" t="s">
        <v>548</v>
      </c>
      <c r="D541" s="209" t="s">
        <v>1232</v>
      </c>
      <c r="E541" s="209" t="s">
        <v>547</v>
      </c>
      <c r="F541" s="209" t="s">
        <v>149</v>
      </c>
      <c r="G541" s="209"/>
      <c r="H541" s="209" t="s">
        <v>1730</v>
      </c>
      <c r="I541" s="209" t="s">
        <v>1288</v>
      </c>
      <c r="J541" s="231" t="str">
        <f t="shared" si="16"/>
        <v>TinYunnan Adventure Co., Ltd.</v>
      </c>
      <c r="K541" s="231" t="str">
        <f t="shared" si="17"/>
        <v>TinYunnan Adventure Co., Ltd.</v>
      </c>
    </row>
    <row r="542" spans="1:11">
      <c r="A542" s="209" t="s">
        <v>138</v>
      </c>
      <c r="B542" s="209" t="s">
        <v>1858</v>
      </c>
      <c r="C542" s="209" t="s">
        <v>548</v>
      </c>
      <c r="D542" s="209" t="s">
        <v>1232</v>
      </c>
      <c r="E542" s="209" t="s">
        <v>547</v>
      </c>
      <c r="F542" s="209" t="s">
        <v>149</v>
      </c>
      <c r="G542" s="209"/>
      <c r="H542" s="209" t="s">
        <v>1730</v>
      </c>
      <c r="I542" s="209" t="s">
        <v>1288</v>
      </c>
      <c r="J542" s="231" t="str">
        <f t="shared" si="16"/>
        <v>TinYunnan Chengfeng</v>
      </c>
      <c r="K542" s="231" t="str">
        <f t="shared" si="17"/>
        <v>TinYunnan Chengfeng</v>
      </c>
    </row>
    <row r="543" spans="1:11">
      <c r="A543" s="209" t="s">
        <v>138</v>
      </c>
      <c r="B543" s="209" t="s">
        <v>548</v>
      </c>
      <c r="C543" s="209" t="s">
        <v>548</v>
      </c>
      <c r="D543" s="209" t="s">
        <v>1232</v>
      </c>
      <c r="E543" s="209" t="s">
        <v>547</v>
      </c>
      <c r="F543" s="209" t="s">
        <v>149</v>
      </c>
      <c r="G543" s="209"/>
      <c r="H543" s="209" t="s">
        <v>1730</v>
      </c>
      <c r="I543" s="209" t="s">
        <v>1288</v>
      </c>
      <c r="J543" s="231" t="str">
        <f t="shared" si="16"/>
        <v>TinYunnan Chengfeng Non-ferrous Metals Co., Ltd.</v>
      </c>
      <c r="K543" s="231" t="str">
        <f t="shared" si="17"/>
        <v>TinYunnan Chengfeng Non-ferrous Metals Co., Ltd.</v>
      </c>
    </row>
    <row r="544" spans="1:11">
      <c r="A544" s="209" t="s">
        <v>138</v>
      </c>
      <c r="B544" s="209" t="s">
        <v>1859</v>
      </c>
      <c r="C544" s="209" t="s">
        <v>800</v>
      </c>
      <c r="D544" s="209" t="s">
        <v>1232</v>
      </c>
      <c r="E544" s="209" t="s">
        <v>799</v>
      </c>
      <c r="F544" s="209" t="s">
        <v>149</v>
      </c>
      <c r="G544" s="209"/>
      <c r="H544" s="209" t="s">
        <v>1730</v>
      </c>
      <c r="I544" s="209" t="s">
        <v>1288</v>
      </c>
      <c r="J544" s="231" t="str">
        <f t="shared" si="16"/>
        <v>TinYunNan Gejiu Yunxin Electrolyze Limited</v>
      </c>
      <c r="K544" s="231" t="str">
        <f t="shared" si="17"/>
        <v>TinYunNan Gejiu Yunxin Electrolyze Limited</v>
      </c>
    </row>
    <row r="545" spans="1:11">
      <c r="A545" s="209" t="s">
        <v>138</v>
      </c>
      <c r="B545" s="209" t="s">
        <v>1860</v>
      </c>
      <c r="C545" s="209" t="s">
        <v>180</v>
      </c>
      <c r="D545" s="209" t="s">
        <v>1232</v>
      </c>
      <c r="E545" s="209" t="s">
        <v>179</v>
      </c>
      <c r="F545" s="209" t="s">
        <v>149</v>
      </c>
      <c r="G545" s="209"/>
      <c r="H545" s="209" t="s">
        <v>1730</v>
      </c>
      <c r="I545" s="209" t="s">
        <v>1288</v>
      </c>
      <c r="J545" s="231" t="str">
        <f t="shared" si="16"/>
        <v>TinYunnan Gejiu Zili Metallurgy Co. Ltd.</v>
      </c>
      <c r="K545" s="231" t="str">
        <f t="shared" si="17"/>
        <v>TinYunnan Gejiu Zili Metallurgy Co. Ltd.</v>
      </c>
    </row>
    <row r="546" spans="1:11">
      <c r="A546" s="209" t="s">
        <v>138</v>
      </c>
      <c r="B546" s="209" t="s">
        <v>1861</v>
      </c>
      <c r="C546" s="209" t="s">
        <v>548</v>
      </c>
      <c r="D546" s="209" t="s">
        <v>1232</v>
      </c>
      <c r="E546" s="209" t="s">
        <v>547</v>
      </c>
      <c r="F546" s="209" t="s">
        <v>149</v>
      </c>
      <c r="G546" s="209"/>
      <c r="H546" s="209" t="s">
        <v>1730</v>
      </c>
      <c r="I546" s="209" t="s">
        <v>1288</v>
      </c>
      <c r="J546" s="231" t="str">
        <f t="shared" si="16"/>
        <v>TinYunnan ride non-ferrous metal co., LTD</v>
      </c>
      <c r="K546" s="231" t="str">
        <f t="shared" si="17"/>
        <v>TinYunnan ride non-ferrous metal co., LTD</v>
      </c>
    </row>
    <row r="547" spans="1:11">
      <c r="A547" s="209" t="s">
        <v>138</v>
      </c>
      <c r="B547" s="209" t="s">
        <v>1862</v>
      </c>
      <c r="C547" s="209" t="s">
        <v>812</v>
      </c>
      <c r="D547" s="209" t="s">
        <v>1232</v>
      </c>
      <c r="E547" s="209" t="s">
        <v>811</v>
      </c>
      <c r="F547" s="209" t="s">
        <v>149</v>
      </c>
      <c r="G547" s="209"/>
      <c r="H547" s="209" t="s">
        <v>1730</v>
      </c>
      <c r="I547" s="209" t="s">
        <v>1288</v>
      </c>
      <c r="J547" s="231" t="str">
        <f t="shared" si="16"/>
        <v>TinYunnan Tin Company Limited</v>
      </c>
      <c r="K547" s="231" t="str">
        <f t="shared" si="17"/>
        <v>TinYunnan Tin Company Limited</v>
      </c>
    </row>
    <row r="548" spans="1:11">
      <c r="A548" s="209" t="s">
        <v>138</v>
      </c>
      <c r="B548" s="209" t="s">
        <v>1863</v>
      </c>
      <c r="C548" s="209" t="s">
        <v>812</v>
      </c>
      <c r="D548" s="209" t="s">
        <v>1232</v>
      </c>
      <c r="E548" s="209" t="s">
        <v>811</v>
      </c>
      <c r="F548" s="209" t="s">
        <v>149</v>
      </c>
      <c r="G548" s="209"/>
      <c r="H548" s="209" t="s">
        <v>1730</v>
      </c>
      <c r="I548" s="209" t="s">
        <v>1288</v>
      </c>
      <c r="J548" s="231" t="str">
        <f t="shared" si="16"/>
        <v>TinYunnan Tin Company, Ltd.</v>
      </c>
      <c r="K548" s="231" t="str">
        <f t="shared" si="17"/>
        <v>TinYunnan Tin Company, Ltd.</v>
      </c>
    </row>
    <row r="549" spans="1:11">
      <c r="A549" s="209" t="s">
        <v>138</v>
      </c>
      <c r="B549" s="209" t="s">
        <v>1864</v>
      </c>
      <c r="C549" s="209" t="s">
        <v>548</v>
      </c>
      <c r="D549" s="209" t="s">
        <v>1232</v>
      </c>
      <c r="E549" s="209" t="s">
        <v>547</v>
      </c>
      <c r="F549" s="209" t="s">
        <v>149</v>
      </c>
      <c r="G549" s="209"/>
      <c r="H549" s="209" t="s">
        <v>1730</v>
      </c>
      <c r="I549" s="209" t="s">
        <v>1288</v>
      </c>
      <c r="J549" s="231" t="str">
        <f t="shared" si="16"/>
        <v>TinYunnan wind Nonferrous Metals Co., Ltd.</v>
      </c>
      <c r="K549" s="231" t="str">
        <f t="shared" si="17"/>
        <v>TinYunnan wind Nonferrous Metals Co., Ltd.</v>
      </c>
    </row>
    <row r="550" spans="1:11">
      <c r="A550" s="209" t="s">
        <v>138</v>
      </c>
      <c r="B550" s="209" t="s">
        <v>1865</v>
      </c>
      <c r="C550" s="209" t="s">
        <v>812</v>
      </c>
      <c r="D550" s="209" t="s">
        <v>1232</v>
      </c>
      <c r="E550" s="209" t="s">
        <v>811</v>
      </c>
      <c r="F550" s="209" t="s">
        <v>149</v>
      </c>
      <c r="G550" s="209"/>
      <c r="H550" s="209" t="s">
        <v>1730</v>
      </c>
      <c r="I550" s="209" t="s">
        <v>1288</v>
      </c>
      <c r="J550" s="231" t="str">
        <f t="shared" si="16"/>
        <v>TinYunnan Xi YE</v>
      </c>
      <c r="K550" s="231" t="str">
        <f t="shared" si="17"/>
        <v>TinYunnan Xi YE</v>
      </c>
    </row>
    <row r="551" spans="1:11">
      <c r="A551" s="209" t="s">
        <v>138</v>
      </c>
      <c r="B551" s="209" t="s">
        <v>1136</v>
      </c>
      <c r="C551" s="209" t="s">
        <v>1136</v>
      </c>
      <c r="D551" s="209" t="s">
        <v>1232</v>
      </c>
      <c r="E551" s="209" t="s">
        <v>1135</v>
      </c>
      <c r="F551" s="209"/>
      <c r="G551" s="209"/>
      <c r="H551" s="209" t="s">
        <v>1730</v>
      </c>
      <c r="I551" s="209" t="s">
        <v>1288</v>
      </c>
      <c r="J551" s="231" t="str">
        <f t="shared" si="16"/>
        <v>TinYunnan Yunfan Non-ferrous Metals Co., Ltd.</v>
      </c>
      <c r="K551" s="231" t="str">
        <f t="shared" si="17"/>
        <v>TinYunnan Yunfan Non-ferrous Metals Co., Ltd.</v>
      </c>
    </row>
    <row r="552" spans="1:11">
      <c r="A552" s="209" t="s">
        <v>138</v>
      </c>
      <c r="B552" s="209" t="s">
        <v>1866</v>
      </c>
      <c r="C552" s="209" t="s">
        <v>812</v>
      </c>
      <c r="D552" s="209" t="s">
        <v>1232</v>
      </c>
      <c r="E552" s="209" t="s">
        <v>811</v>
      </c>
      <c r="F552" s="209"/>
      <c r="G552" s="209"/>
      <c r="H552" s="209" t="s">
        <v>1730</v>
      </c>
      <c r="I552" s="209" t="s">
        <v>1288</v>
      </c>
      <c r="J552" s="231" t="str">
        <f t="shared" si="16"/>
        <v>TinYuntinic Resources</v>
      </c>
      <c r="K552" s="231" t="str">
        <f t="shared" si="17"/>
        <v>TinYuntinic Resources</v>
      </c>
    </row>
    <row r="553" spans="1:11">
      <c r="A553" s="209" t="s">
        <v>138</v>
      </c>
      <c r="B553" s="209" t="s">
        <v>1867</v>
      </c>
      <c r="C553" s="209" t="s">
        <v>800</v>
      </c>
      <c r="D553" s="209" t="s">
        <v>1232</v>
      </c>
      <c r="E553" s="209" t="s">
        <v>799</v>
      </c>
      <c r="F553" s="209" t="s">
        <v>149</v>
      </c>
      <c r="G553" s="209"/>
      <c r="H553" s="209" t="s">
        <v>1730</v>
      </c>
      <c r="I553" s="209" t="s">
        <v>1288</v>
      </c>
      <c r="J553" s="231" t="str">
        <f t="shared" si="16"/>
        <v>TinYUNXIN colored electrolysis Company Limited</v>
      </c>
      <c r="K553" s="231" t="str">
        <f t="shared" si="17"/>
        <v>TinYUNXIN colored electrolysis Company Limited</v>
      </c>
    </row>
    <row r="554" spans="1:11">
      <c r="A554" s="209" t="s">
        <v>138</v>
      </c>
      <c r="B554" s="209" t="s">
        <v>1868</v>
      </c>
      <c r="C554" s="209" t="s">
        <v>812</v>
      </c>
      <c r="D554" s="209" t="s">
        <v>1232</v>
      </c>
      <c r="E554" s="209" t="s">
        <v>811</v>
      </c>
      <c r="F554" s="209" t="s">
        <v>149</v>
      </c>
      <c r="G554" s="209"/>
      <c r="H554" s="209" t="s">
        <v>1730</v>
      </c>
      <c r="I554" s="209" t="s">
        <v>1288</v>
      </c>
      <c r="J554" s="231" t="str">
        <f t="shared" si="16"/>
        <v>Tin云南锡业股份有限公司锡业分公司</v>
      </c>
      <c r="K554" s="231" t="str">
        <f t="shared" si="17"/>
        <v>Tin云南锡业股份有限公司锡业分公司</v>
      </c>
    </row>
    <row r="555" spans="1:11">
      <c r="A555" s="209" t="s">
        <v>138</v>
      </c>
      <c r="B555" s="209" t="s">
        <v>1638</v>
      </c>
      <c r="C555" s="209"/>
      <c r="D555" s="209"/>
      <c r="E555" s="209"/>
      <c r="F555" s="209"/>
      <c r="G555" s="209"/>
      <c r="H555" s="209"/>
      <c r="I555" s="209"/>
      <c r="J555" s="231"/>
      <c r="K555" s="231"/>
    </row>
    <row r="556" spans="1:11">
      <c r="A556" s="209" t="s">
        <v>138</v>
      </c>
      <c r="B556" s="209" t="s">
        <v>144</v>
      </c>
      <c r="C556" s="209" t="s">
        <v>127</v>
      </c>
      <c r="D556" s="209" t="s">
        <v>127</v>
      </c>
      <c r="E556" s="209"/>
      <c r="F556" s="209"/>
      <c r="G556" s="209"/>
      <c r="H556" s="209"/>
      <c r="I556" s="209"/>
      <c r="J556" s="231"/>
      <c r="K556" s="231"/>
    </row>
    <row r="557" spans="1:11">
      <c r="A557" s="209" t="s">
        <v>139</v>
      </c>
      <c r="B557" s="209" t="s">
        <v>925</v>
      </c>
      <c r="C557" s="209" t="s">
        <v>925</v>
      </c>
      <c r="D557" s="209" t="s">
        <v>1204</v>
      </c>
      <c r="E557" s="209" t="s">
        <v>924</v>
      </c>
      <c r="F557" s="209" t="s">
        <v>149</v>
      </c>
      <c r="G557" s="209"/>
      <c r="H557" s="209" t="s">
        <v>1869</v>
      </c>
      <c r="I557" s="209" t="s">
        <v>1870</v>
      </c>
      <c r="J557" s="231" t="str">
        <f t="shared" si="16"/>
        <v>TungstenA.L.M.T. Corp.</v>
      </c>
      <c r="K557" s="231" t="str">
        <f t="shared" si="17"/>
        <v>TungstenA.L.M.T. Corp.</v>
      </c>
    </row>
    <row r="558" spans="1:11">
      <c r="A558" s="209" t="s">
        <v>139</v>
      </c>
      <c r="B558" s="209" t="s">
        <v>1871</v>
      </c>
      <c r="C558" s="209" t="s">
        <v>925</v>
      </c>
      <c r="D558" s="209" t="s">
        <v>1204</v>
      </c>
      <c r="E558" s="209" t="s">
        <v>924</v>
      </c>
      <c r="F558" s="209" t="s">
        <v>149</v>
      </c>
      <c r="G558" s="209"/>
      <c r="H558" s="209" t="s">
        <v>1869</v>
      </c>
      <c r="I558" s="209" t="s">
        <v>1870</v>
      </c>
      <c r="J558" s="231" t="str">
        <f t="shared" si="16"/>
        <v>TungstenA.L.M.T. TUNGSTEN Corp.</v>
      </c>
      <c r="K558" s="231" t="str">
        <f t="shared" si="17"/>
        <v>TungstenA.L.M.T. TUNGSTEN Corp.</v>
      </c>
    </row>
    <row r="559" spans="1:11">
      <c r="A559" s="209" t="s">
        <v>139</v>
      </c>
      <c r="B559" s="209" t="s">
        <v>615</v>
      </c>
      <c r="C559" s="209" t="s">
        <v>615</v>
      </c>
      <c r="D559" s="209" t="s">
        <v>1227</v>
      </c>
      <c r="E559" s="209" t="s">
        <v>614</v>
      </c>
      <c r="F559" s="209" t="s">
        <v>149</v>
      </c>
      <c r="G559" s="209"/>
      <c r="H559" s="209" t="s">
        <v>1872</v>
      </c>
      <c r="I559" s="209" t="s">
        <v>1441</v>
      </c>
      <c r="J559" s="231" t="str">
        <f t="shared" si="16"/>
        <v>TungstenACL Metais Eireli</v>
      </c>
      <c r="K559" s="231" t="str">
        <f t="shared" si="17"/>
        <v>TungstenACL Metais Eireli</v>
      </c>
    </row>
    <row r="560" spans="1:11">
      <c r="A560" s="209" t="s">
        <v>139</v>
      </c>
      <c r="B560" s="209" t="s">
        <v>518</v>
      </c>
      <c r="C560" s="209" t="s">
        <v>518</v>
      </c>
      <c r="D560" s="209" t="s">
        <v>1227</v>
      </c>
      <c r="E560" s="209" t="s">
        <v>517</v>
      </c>
      <c r="F560" s="209" t="s">
        <v>149</v>
      </c>
      <c r="G560" s="209"/>
      <c r="H560" s="209" t="s">
        <v>1440</v>
      </c>
      <c r="I560" s="209" t="s">
        <v>1441</v>
      </c>
      <c r="J560" s="231" t="str">
        <f t="shared" si="16"/>
        <v>TungstenAlbasteel Industria e Comercio de Ligas Para Fundicao Ltd.</v>
      </c>
      <c r="K560" s="231" t="str">
        <f t="shared" si="17"/>
        <v>TungstenAlbasteel Industria e Comercio de Ligas Para Fundicao Ltd.</v>
      </c>
    </row>
    <row r="561" spans="1:11">
      <c r="A561" s="209" t="s">
        <v>139</v>
      </c>
      <c r="B561" s="209" t="s">
        <v>1873</v>
      </c>
      <c r="C561" s="209" t="s">
        <v>925</v>
      </c>
      <c r="D561" s="209" t="s">
        <v>1204</v>
      </c>
      <c r="E561" s="209" t="s">
        <v>924</v>
      </c>
      <c r="F561" s="209" t="s">
        <v>149</v>
      </c>
      <c r="G561" s="209"/>
      <c r="H561" s="209" t="s">
        <v>1869</v>
      </c>
      <c r="I561" s="209" t="s">
        <v>1870</v>
      </c>
      <c r="J561" s="231" t="str">
        <f t="shared" si="16"/>
        <v>TungstenAllied Material Corporation</v>
      </c>
      <c r="K561" s="231" t="str">
        <f t="shared" si="17"/>
        <v>TungstenAllied Material Corporation</v>
      </c>
    </row>
    <row r="562" spans="1:11">
      <c r="A562" s="209" t="s">
        <v>139</v>
      </c>
      <c r="B562" s="209" t="s">
        <v>1874</v>
      </c>
      <c r="C562" s="209" t="s">
        <v>925</v>
      </c>
      <c r="D562" s="209" t="s">
        <v>1204</v>
      </c>
      <c r="E562" s="209" t="s">
        <v>924</v>
      </c>
      <c r="F562" s="209" t="s">
        <v>149</v>
      </c>
      <c r="G562" s="209"/>
      <c r="H562" s="209" t="s">
        <v>1869</v>
      </c>
      <c r="I562" s="209" t="s">
        <v>1870</v>
      </c>
      <c r="J562" s="231" t="str">
        <f t="shared" si="16"/>
        <v>TungstenALMT Corp</v>
      </c>
      <c r="K562" s="231" t="str">
        <f t="shared" si="17"/>
        <v>TungstenALMT Corp</v>
      </c>
    </row>
    <row r="563" spans="1:11">
      <c r="A563" s="209" t="s">
        <v>139</v>
      </c>
      <c r="B563" s="209" t="s">
        <v>1875</v>
      </c>
      <c r="C563" s="209" t="s">
        <v>925</v>
      </c>
      <c r="D563" s="209" t="s">
        <v>1204</v>
      </c>
      <c r="E563" s="209" t="s">
        <v>924</v>
      </c>
      <c r="F563" s="209" t="s">
        <v>149</v>
      </c>
      <c r="G563" s="209"/>
      <c r="H563" s="209" t="s">
        <v>1869</v>
      </c>
      <c r="I563" s="209" t="s">
        <v>1870</v>
      </c>
      <c r="J563" s="231" t="str">
        <f t="shared" si="16"/>
        <v>TungstenALMT Sumitomo Group</v>
      </c>
      <c r="K563" s="231" t="str">
        <f t="shared" si="17"/>
        <v>TungstenALMT Sumitomo Group</v>
      </c>
    </row>
    <row r="564" spans="1:11">
      <c r="A564" s="209" t="s">
        <v>139</v>
      </c>
      <c r="B564" s="209" t="s">
        <v>1149</v>
      </c>
      <c r="C564" s="209" t="s">
        <v>1149</v>
      </c>
      <c r="D564" s="209" t="s">
        <v>1321</v>
      </c>
      <c r="E564" s="209" t="s">
        <v>1148</v>
      </c>
      <c r="F564" s="209" t="s">
        <v>149</v>
      </c>
      <c r="G564" s="209"/>
      <c r="H564" s="209" t="s">
        <v>1876</v>
      </c>
      <c r="I564" s="209" t="s">
        <v>1328</v>
      </c>
      <c r="J564" s="231" t="str">
        <f t="shared" si="16"/>
        <v>TungstenArtek LLC</v>
      </c>
      <c r="K564" s="231" t="str">
        <f t="shared" si="17"/>
        <v>TungstenArtek LLC</v>
      </c>
    </row>
    <row r="565" spans="1:11">
      <c r="A565" s="209" t="s">
        <v>139</v>
      </c>
      <c r="B565" s="209" t="s">
        <v>821</v>
      </c>
      <c r="C565" s="209" t="s">
        <v>821</v>
      </c>
      <c r="D565" s="209" t="s">
        <v>1718</v>
      </c>
      <c r="E565" s="209" t="s">
        <v>820</v>
      </c>
      <c r="F565" s="209" t="s">
        <v>149</v>
      </c>
      <c r="G565" s="209"/>
      <c r="H565" s="209" t="s">
        <v>1877</v>
      </c>
      <c r="I565" s="209" t="s">
        <v>1878</v>
      </c>
      <c r="J565" s="231" t="str">
        <f t="shared" si="16"/>
        <v>TungstenAsia Tungsten Products Vietnam Ltd.</v>
      </c>
      <c r="K565" s="231" t="str">
        <f t="shared" si="17"/>
        <v>TungstenAsia Tungsten Products Vietnam Ltd.</v>
      </c>
    </row>
    <row r="566" spans="1:11">
      <c r="A566" s="209" t="s">
        <v>139</v>
      </c>
      <c r="B566" s="209" t="s">
        <v>1879</v>
      </c>
      <c r="C566" s="209" t="s">
        <v>152</v>
      </c>
      <c r="D566" s="209" t="s">
        <v>1189</v>
      </c>
      <c r="E566" s="209" t="s">
        <v>151</v>
      </c>
      <c r="F566" s="209" t="s">
        <v>149</v>
      </c>
      <c r="G566" s="209"/>
      <c r="H566" s="209" t="s">
        <v>1880</v>
      </c>
      <c r="I566" s="209" t="s">
        <v>1881</v>
      </c>
      <c r="J566" s="231" t="str">
        <f t="shared" si="16"/>
        <v>TungstenATI Metalworking Products</v>
      </c>
      <c r="K566" s="231" t="str">
        <f t="shared" si="17"/>
        <v>TungstenATI Metalworking Products</v>
      </c>
    </row>
    <row r="567" spans="1:11">
      <c r="A567" s="209" t="s">
        <v>139</v>
      </c>
      <c r="B567" s="209" t="s">
        <v>1882</v>
      </c>
      <c r="C567" s="209" t="s">
        <v>152</v>
      </c>
      <c r="D567" s="209" t="s">
        <v>1189</v>
      </c>
      <c r="E567" s="209" t="s">
        <v>151</v>
      </c>
      <c r="F567" s="209" t="s">
        <v>149</v>
      </c>
      <c r="G567" s="209"/>
      <c r="H567" s="209" t="s">
        <v>1880</v>
      </c>
      <c r="I567" s="209" t="s">
        <v>1881</v>
      </c>
      <c r="J567" s="231" t="str">
        <f t="shared" si="16"/>
        <v>TungstenATI Tungsten Materials</v>
      </c>
      <c r="K567" s="231" t="str">
        <f t="shared" si="17"/>
        <v>TungstenATI Tungsten Materials</v>
      </c>
    </row>
    <row r="568" spans="1:11">
      <c r="A568" s="209" t="s">
        <v>139</v>
      </c>
      <c r="B568" s="209" t="s">
        <v>1883</v>
      </c>
      <c r="C568" s="209" t="s">
        <v>940</v>
      </c>
      <c r="D568" s="209" t="s">
        <v>1232</v>
      </c>
      <c r="E568" s="209" t="s">
        <v>939</v>
      </c>
      <c r="F568" s="209" t="s">
        <v>149</v>
      </c>
      <c r="G568" s="209"/>
      <c r="H568" s="209" t="s">
        <v>1777</v>
      </c>
      <c r="I568" s="209" t="s">
        <v>1356</v>
      </c>
      <c r="J568" s="231" t="str">
        <f t="shared" si="16"/>
        <v>TungstenChaozhou Xianglu Tungsten Industry Co., Ltd.</v>
      </c>
      <c r="K568" s="231" t="str">
        <f t="shared" si="17"/>
        <v>TungstenChaozhou Xianglu Tungsten Industry Co., Ltd.</v>
      </c>
    </row>
    <row r="569" spans="1:11">
      <c r="A569" s="209" t="s">
        <v>139</v>
      </c>
      <c r="B569" s="209" t="s">
        <v>1884</v>
      </c>
      <c r="C569" s="209" t="s">
        <v>568</v>
      </c>
      <c r="D569" s="209" t="s">
        <v>1232</v>
      </c>
      <c r="E569" s="209" t="s">
        <v>567</v>
      </c>
      <c r="F569" s="209" t="s">
        <v>149</v>
      </c>
      <c r="G569" s="209"/>
      <c r="H569" s="209" t="s">
        <v>1377</v>
      </c>
      <c r="I569" s="209" t="s">
        <v>1374</v>
      </c>
      <c r="J569" s="231" t="str">
        <f t="shared" si="16"/>
        <v>TungstenChenzhou Diamond Tungsten Products Co., Ltd.</v>
      </c>
      <c r="K569" s="231" t="str">
        <f t="shared" si="17"/>
        <v>TungstenChenzhou Diamond Tungsten Products Co., Ltd.</v>
      </c>
    </row>
    <row r="570" spans="1:11">
      <c r="A570" s="209" t="s">
        <v>139</v>
      </c>
      <c r="B570" s="209" t="s">
        <v>1885</v>
      </c>
      <c r="C570" s="209" t="s">
        <v>464</v>
      </c>
      <c r="D570" s="209" t="s">
        <v>1232</v>
      </c>
      <c r="E570" s="209" t="s">
        <v>463</v>
      </c>
      <c r="F570" s="209" t="s">
        <v>149</v>
      </c>
      <c r="G570" s="209"/>
      <c r="H570" s="209" t="s">
        <v>1437</v>
      </c>
      <c r="I570" s="209" t="s">
        <v>1294</v>
      </c>
      <c r="J570" s="231" t="str">
        <f t="shared" si="16"/>
        <v>TungstenChina Molybdenum Co., Ltd.</v>
      </c>
      <c r="K570" s="231" t="str">
        <f t="shared" si="17"/>
        <v>TungstenChina Molybdenum Co., Ltd.</v>
      </c>
    </row>
    <row r="571" spans="1:11">
      <c r="A571" s="209" t="s">
        <v>139</v>
      </c>
      <c r="B571" s="209" t="s">
        <v>464</v>
      </c>
      <c r="C571" s="209" t="s">
        <v>464</v>
      </c>
      <c r="D571" s="209" t="s">
        <v>1232</v>
      </c>
      <c r="E571" s="209" t="s">
        <v>463</v>
      </c>
      <c r="F571" s="209" t="s">
        <v>149</v>
      </c>
      <c r="G571" s="209"/>
      <c r="H571" s="209" t="s">
        <v>1437</v>
      </c>
      <c r="I571" s="209" t="s">
        <v>1294</v>
      </c>
      <c r="J571" s="231" t="str">
        <f t="shared" si="16"/>
        <v>TungstenChina Molybdenum Tungsten Co., Ltd.</v>
      </c>
      <c r="K571" s="231" t="str">
        <f t="shared" si="17"/>
        <v>TungstenChina Molybdenum Tungsten Co., Ltd.</v>
      </c>
    </row>
    <row r="572" spans="1:11">
      <c r="A572" s="209" t="s">
        <v>139</v>
      </c>
      <c r="B572" s="209" t="s">
        <v>1886</v>
      </c>
      <c r="C572" s="209" t="s">
        <v>464</v>
      </c>
      <c r="D572" s="209" t="s">
        <v>1232</v>
      </c>
      <c r="E572" s="209" t="s">
        <v>463</v>
      </c>
      <c r="F572" s="209" t="s">
        <v>149</v>
      </c>
      <c r="G572" s="209"/>
      <c r="H572" s="209" t="s">
        <v>1437</v>
      </c>
      <c r="I572" s="209" t="s">
        <v>1294</v>
      </c>
      <c r="J572" s="231" t="str">
        <f t="shared" si="16"/>
        <v>TungstenChina MuYe Tungsten Co,. Ltd.</v>
      </c>
      <c r="K572" s="231" t="str">
        <f t="shared" si="17"/>
        <v>TungstenChina MuYe Tungsten Co,. Ltd.</v>
      </c>
    </row>
    <row r="573" spans="1:11">
      <c r="A573" s="209" t="s">
        <v>139</v>
      </c>
      <c r="B573" s="209" t="s">
        <v>284</v>
      </c>
      <c r="C573" s="209" t="s">
        <v>284</v>
      </c>
      <c r="D573" s="209" t="s">
        <v>1232</v>
      </c>
      <c r="E573" s="209" t="s">
        <v>283</v>
      </c>
      <c r="F573" s="209" t="s">
        <v>149</v>
      </c>
      <c r="G573" s="209"/>
      <c r="H573" s="209" t="s">
        <v>1788</v>
      </c>
      <c r="I573" s="209" t="s">
        <v>1392</v>
      </c>
      <c r="J573" s="231" t="str">
        <f t="shared" si="16"/>
        <v>TungstenChongyi Zhangyuan Tungsten Co., Ltd.</v>
      </c>
      <c r="K573" s="231" t="str">
        <f t="shared" si="17"/>
        <v>TungstenChongyi Zhangyuan Tungsten Co., Ltd.</v>
      </c>
    </row>
    <row r="574" spans="1:11">
      <c r="A574" s="209" t="s">
        <v>139</v>
      </c>
      <c r="B574" s="209" t="s">
        <v>159</v>
      </c>
      <c r="C574" s="209" t="s">
        <v>159</v>
      </c>
      <c r="D574" s="209" t="s">
        <v>1232</v>
      </c>
      <c r="E574" s="209" t="s">
        <v>158</v>
      </c>
      <c r="F574" s="209" t="s">
        <v>149</v>
      </c>
      <c r="G574" s="209"/>
      <c r="H574" s="209" t="s">
        <v>1887</v>
      </c>
      <c r="I574" s="209" t="s">
        <v>1735</v>
      </c>
      <c r="J574" s="231" t="str">
        <f t="shared" si="16"/>
        <v>TungstenCNMC (Guangxi) PGMA Co., Ltd.</v>
      </c>
      <c r="K574" s="231" t="str">
        <f t="shared" si="17"/>
        <v>TungstenCNMC (Guangxi) PGMA Co., Ltd.</v>
      </c>
    </row>
    <row r="575" spans="1:11">
      <c r="A575" s="209" t="s">
        <v>139</v>
      </c>
      <c r="B575" s="209" t="s">
        <v>1139</v>
      </c>
      <c r="C575" s="209" t="s">
        <v>1139</v>
      </c>
      <c r="D575" s="209" t="s">
        <v>1227</v>
      </c>
      <c r="E575" s="209" t="s">
        <v>1138</v>
      </c>
      <c r="F575" s="209" t="s">
        <v>149</v>
      </c>
      <c r="G575" s="209"/>
      <c r="H575" s="209" t="s">
        <v>1888</v>
      </c>
      <c r="I575" s="209" t="s">
        <v>1742</v>
      </c>
      <c r="J575" s="231" t="str">
        <f t="shared" si="16"/>
        <v>TungstenCronimet Brasil Ltda</v>
      </c>
      <c r="K575" s="231" t="str">
        <f t="shared" si="17"/>
        <v>TungstenCronimet Brasil Ltda</v>
      </c>
    </row>
    <row r="576" spans="1:11">
      <c r="A576" s="209" t="s">
        <v>139</v>
      </c>
      <c r="B576" s="209" t="s">
        <v>1159</v>
      </c>
      <c r="C576" s="209" t="s">
        <v>1159</v>
      </c>
      <c r="D576" s="209" t="s">
        <v>1307</v>
      </c>
      <c r="E576" s="209" t="s">
        <v>1158</v>
      </c>
      <c r="F576" s="209" t="s">
        <v>149</v>
      </c>
      <c r="G576" s="209"/>
      <c r="H576" s="209" t="s">
        <v>1889</v>
      </c>
      <c r="I576" s="209" t="s">
        <v>1890</v>
      </c>
      <c r="J576" s="231" t="str">
        <f t="shared" si="16"/>
        <v>TungstenDONGKUK INDUSTRIES CO., LTD.</v>
      </c>
      <c r="K576" s="231" t="str">
        <f t="shared" si="17"/>
        <v>TungstenDONGKUK INDUSTRIES CO., LTD.</v>
      </c>
    </row>
    <row r="577" spans="1:11">
      <c r="A577" s="209" t="s">
        <v>139</v>
      </c>
      <c r="B577" s="209" t="s">
        <v>1891</v>
      </c>
      <c r="C577" s="209" t="s">
        <v>1891</v>
      </c>
      <c r="D577" s="209" t="s">
        <v>1232</v>
      </c>
      <c r="E577" s="209" t="s">
        <v>1892</v>
      </c>
      <c r="F577" s="209" t="s">
        <v>149</v>
      </c>
      <c r="G577" s="209"/>
      <c r="H577" s="209" t="s">
        <v>1893</v>
      </c>
      <c r="I577" s="209" t="s">
        <v>1340</v>
      </c>
      <c r="J577" s="231" t="str">
        <f t="shared" si="16"/>
        <v>TungstenFujian Ganmin RareMetal Co., Ltd.</v>
      </c>
      <c r="K577" s="231" t="str">
        <f t="shared" si="17"/>
        <v>TungstenFujian Ganmin RareMetal Co., Ltd.</v>
      </c>
    </row>
    <row r="578" spans="1:11">
      <c r="A578" s="209" t="s">
        <v>139</v>
      </c>
      <c r="B578" s="209" t="s">
        <v>1894</v>
      </c>
      <c r="C578" s="209" t="s">
        <v>1151</v>
      </c>
      <c r="D578" s="209" t="s">
        <v>1232</v>
      </c>
      <c r="E578" s="209" t="s">
        <v>1150</v>
      </c>
      <c r="F578" s="209" t="s">
        <v>149</v>
      </c>
      <c r="G578" s="209"/>
      <c r="H578" s="209" t="s">
        <v>1893</v>
      </c>
      <c r="I578" s="209" t="s">
        <v>1340</v>
      </c>
      <c r="J578" s="231" t="str">
        <f t="shared" si="16"/>
        <v>TungstenFujian Xinlu Tungsten</v>
      </c>
      <c r="K578" s="231" t="str">
        <f t="shared" si="17"/>
        <v>TungstenFujian Xinlu Tungsten</v>
      </c>
    </row>
    <row r="579" spans="1:11">
      <c r="A579" s="209" t="s">
        <v>139</v>
      </c>
      <c r="B579" s="209" t="s">
        <v>1151</v>
      </c>
      <c r="C579" s="209" t="s">
        <v>1151</v>
      </c>
      <c r="D579" s="209" t="s">
        <v>1232</v>
      </c>
      <c r="E579" s="209" t="s">
        <v>1150</v>
      </c>
      <c r="F579" s="209" t="s">
        <v>149</v>
      </c>
      <c r="G579" s="209"/>
      <c r="H579" s="209" t="s">
        <v>1893</v>
      </c>
      <c r="I579" s="209" t="s">
        <v>1340</v>
      </c>
      <c r="J579" s="231" t="str">
        <f t="shared" si="16"/>
        <v>TungstenFujian Xinlu Tungsten Co., Ltd.</v>
      </c>
      <c r="K579" s="231" t="str">
        <f t="shared" si="17"/>
        <v>TungstenFujian Xinlu Tungsten Co., Ltd.</v>
      </c>
    </row>
    <row r="580" spans="1:11">
      <c r="A580" s="209" t="s">
        <v>139</v>
      </c>
      <c r="B580" s="209" t="s">
        <v>1895</v>
      </c>
      <c r="C580" s="209" t="s">
        <v>1895</v>
      </c>
      <c r="D580" s="209" t="s">
        <v>1232</v>
      </c>
      <c r="E580" s="209" t="s">
        <v>1896</v>
      </c>
      <c r="F580" s="209" t="s">
        <v>149</v>
      </c>
      <c r="G580" s="209"/>
      <c r="H580" s="209" t="s">
        <v>1788</v>
      </c>
      <c r="I580" s="209" t="s">
        <v>1392</v>
      </c>
      <c r="J580" s="231" t="str">
        <f t="shared" si="16"/>
        <v>TungstenGanzhou Haichuang Tungsten Co., Ltd.</v>
      </c>
      <c r="K580" s="231" t="str">
        <f t="shared" si="17"/>
        <v>TungstenGanzhou Haichuang Tungsten Co., Ltd.</v>
      </c>
    </row>
    <row r="581" spans="1:11">
      <c r="A581" s="209" t="s">
        <v>139</v>
      </c>
      <c r="B581" s="209" t="s">
        <v>1897</v>
      </c>
      <c r="C581" s="209" t="s">
        <v>1897</v>
      </c>
      <c r="D581" s="209" t="s">
        <v>1232</v>
      </c>
      <c r="E581" s="209" t="s">
        <v>1898</v>
      </c>
      <c r="F581" s="209" t="s">
        <v>149</v>
      </c>
      <c r="G581" s="209"/>
      <c r="H581" s="209" t="s">
        <v>1788</v>
      </c>
      <c r="I581" s="209" t="s">
        <v>1392</v>
      </c>
      <c r="J581" s="231" t="str">
        <f t="shared" si="16"/>
        <v>TungstenGanzhou Huaxing Tungsten Products Co., Ltd.</v>
      </c>
      <c r="K581" s="231" t="str">
        <f t="shared" si="17"/>
        <v>TungstenGanzhou Huaxing Tungsten Products Co., Ltd.</v>
      </c>
    </row>
    <row r="582" spans="1:11">
      <c r="A582" s="209" t="s">
        <v>139</v>
      </c>
      <c r="B582" s="209" t="s">
        <v>815</v>
      </c>
      <c r="C582" s="209" t="s">
        <v>815</v>
      </c>
      <c r="D582" s="209" t="s">
        <v>1232</v>
      </c>
      <c r="E582" s="209" t="s">
        <v>814</v>
      </c>
      <c r="F582" s="209" t="s">
        <v>149</v>
      </c>
      <c r="G582" s="209"/>
      <c r="H582" s="209" t="s">
        <v>1788</v>
      </c>
      <c r="I582" s="209" t="s">
        <v>1392</v>
      </c>
      <c r="J582" s="231" t="str">
        <f t="shared" si="16"/>
        <v>TungstenGanzhou Jiangwu Ferrotungsten Co., Ltd.</v>
      </c>
      <c r="K582" s="231" t="str">
        <f t="shared" si="17"/>
        <v>TungstenGanzhou Jiangwu Ferrotungsten Co., Ltd.</v>
      </c>
    </row>
    <row r="583" spans="1:11">
      <c r="A583" s="209" t="s">
        <v>139</v>
      </c>
      <c r="B583" s="209" t="s">
        <v>409</v>
      </c>
      <c r="C583" s="209" t="s">
        <v>409</v>
      </c>
      <c r="D583" s="209" t="s">
        <v>1232</v>
      </c>
      <c r="E583" s="209" t="s">
        <v>408</v>
      </c>
      <c r="F583" s="209" t="s">
        <v>149</v>
      </c>
      <c r="G583" s="209"/>
      <c r="H583" s="209" t="s">
        <v>1788</v>
      </c>
      <c r="I583" s="209" t="s">
        <v>1392</v>
      </c>
      <c r="J583" s="231" t="str">
        <f t="shared" si="16"/>
        <v>TungstenGanzhou Seadragon W &amp; Mo Co., Ltd.</v>
      </c>
      <c r="K583" s="231" t="str">
        <f t="shared" si="17"/>
        <v>TungstenGanzhou Seadragon W &amp; Mo Co., Ltd.</v>
      </c>
    </row>
    <row r="584" spans="1:11">
      <c r="A584" s="209" t="s">
        <v>139</v>
      </c>
      <c r="B584" s="209" t="s">
        <v>1899</v>
      </c>
      <c r="C584" s="209" t="s">
        <v>516</v>
      </c>
      <c r="D584" s="209" t="s">
        <v>1232</v>
      </c>
      <c r="E584" s="209" t="s">
        <v>515</v>
      </c>
      <c r="F584" s="209" t="s">
        <v>149</v>
      </c>
      <c r="G584" s="209"/>
      <c r="H584" s="209" t="s">
        <v>1564</v>
      </c>
      <c r="I584" s="209" t="s">
        <v>1356</v>
      </c>
      <c r="J584" s="231" t="str">
        <f t="shared" ref="J584:J633" si="18">A584&amp;B584</f>
        <v>TungstenGEM Co., Ltd.</v>
      </c>
      <c r="K584" s="231" t="str">
        <f t="shared" ref="K584:K633" si="19">A584&amp;B584</f>
        <v>TungstenGEM Co., Ltd.</v>
      </c>
    </row>
    <row r="585" spans="1:11">
      <c r="A585" s="209" t="s">
        <v>139</v>
      </c>
      <c r="B585" s="209" t="s">
        <v>1900</v>
      </c>
      <c r="C585" s="209" t="s">
        <v>1900</v>
      </c>
      <c r="D585" s="209" t="s">
        <v>1189</v>
      </c>
      <c r="E585" s="209" t="s">
        <v>182</v>
      </c>
      <c r="F585" s="209" t="s">
        <v>149</v>
      </c>
      <c r="G585" s="209"/>
      <c r="H585" s="209" t="s">
        <v>1901</v>
      </c>
      <c r="I585" s="209" t="s">
        <v>1191</v>
      </c>
      <c r="J585" s="231" t="str">
        <f t="shared" si="18"/>
        <v>TungstenGlobal Tungsten &amp; Powders Corp.</v>
      </c>
      <c r="K585" s="231" t="str">
        <f t="shared" si="19"/>
        <v>TungstenGlobal Tungsten &amp; Powders Corp.</v>
      </c>
    </row>
    <row r="586" spans="1:11">
      <c r="A586" s="209" t="s">
        <v>139</v>
      </c>
      <c r="B586" s="209" t="s">
        <v>1902</v>
      </c>
      <c r="C586" s="209" t="s">
        <v>1900</v>
      </c>
      <c r="D586" s="209" t="s">
        <v>1189</v>
      </c>
      <c r="E586" s="209" t="s">
        <v>182</v>
      </c>
      <c r="F586" s="209" t="s">
        <v>149</v>
      </c>
      <c r="G586" s="209"/>
      <c r="H586" s="209" t="s">
        <v>1901</v>
      </c>
      <c r="I586" s="209" t="s">
        <v>1191</v>
      </c>
      <c r="J586" s="231" t="str">
        <f t="shared" si="18"/>
        <v>TungstenGTP</v>
      </c>
      <c r="K586" s="231" t="str">
        <f t="shared" si="19"/>
        <v>TungstenGTP</v>
      </c>
    </row>
    <row r="587" spans="1:11">
      <c r="A587" s="209" t="s">
        <v>139</v>
      </c>
      <c r="B587" s="209" t="s">
        <v>940</v>
      </c>
      <c r="C587" s="209" t="s">
        <v>940</v>
      </c>
      <c r="D587" s="209" t="s">
        <v>1232</v>
      </c>
      <c r="E587" s="209" t="s">
        <v>939</v>
      </c>
      <c r="F587" s="209" t="s">
        <v>149</v>
      </c>
      <c r="G587" s="209"/>
      <c r="H587" s="209" t="s">
        <v>1777</v>
      </c>
      <c r="I587" s="209" t="s">
        <v>1356</v>
      </c>
      <c r="J587" s="231" t="str">
        <f t="shared" si="18"/>
        <v>TungstenGuangdong Xianglu Tungsten Co., Ltd.</v>
      </c>
      <c r="K587" s="231" t="str">
        <f t="shared" si="19"/>
        <v>TungstenGuangdong Xianglu Tungsten Co., Ltd.</v>
      </c>
    </row>
    <row r="588" spans="1:11">
      <c r="A588" s="209" t="s">
        <v>139</v>
      </c>
      <c r="B588" s="209" t="s">
        <v>1663</v>
      </c>
      <c r="C588" s="209" t="s">
        <v>579</v>
      </c>
      <c r="D588" s="209" t="s">
        <v>1197</v>
      </c>
      <c r="E588" s="209" t="s">
        <v>832</v>
      </c>
      <c r="F588" s="209" t="s">
        <v>149</v>
      </c>
      <c r="G588" s="209"/>
      <c r="H588" s="209" t="s">
        <v>1664</v>
      </c>
      <c r="I588" s="209" t="s">
        <v>1199</v>
      </c>
      <c r="J588" s="231" t="str">
        <f t="shared" si="18"/>
        <v>TungstenH.C. Starck Smelting GmbH &amp; Co. KG</v>
      </c>
      <c r="K588" s="231" t="str">
        <f t="shared" si="19"/>
        <v>TungstenH.C. Starck Smelting GmbH &amp; Co. KG</v>
      </c>
    </row>
    <row r="589" spans="1:11">
      <c r="A589" s="209" t="s">
        <v>139</v>
      </c>
      <c r="B589" s="209" t="s">
        <v>830</v>
      </c>
      <c r="C589" s="209" t="s">
        <v>830</v>
      </c>
      <c r="D589" s="209" t="s">
        <v>1197</v>
      </c>
      <c r="E589" s="209" t="s">
        <v>829</v>
      </c>
      <c r="F589" s="209" t="s">
        <v>149</v>
      </c>
      <c r="G589" s="209"/>
      <c r="H589" s="209" t="s">
        <v>1666</v>
      </c>
      <c r="I589" s="209" t="s">
        <v>1667</v>
      </c>
      <c r="J589" s="231" t="str">
        <f t="shared" si="18"/>
        <v>TungstenH.C. Starck Tungsten GmbH</v>
      </c>
      <c r="K589" s="231" t="str">
        <f t="shared" si="19"/>
        <v>TungstenH.C. Starck Tungsten GmbH</v>
      </c>
    </row>
    <row r="590" spans="1:11">
      <c r="A590" s="209" t="s">
        <v>139</v>
      </c>
      <c r="B590" s="209" t="s">
        <v>1903</v>
      </c>
      <c r="C590" s="209" t="s">
        <v>815</v>
      </c>
      <c r="D590" s="209" t="s">
        <v>1232</v>
      </c>
      <c r="E590" s="209" t="s">
        <v>814</v>
      </c>
      <c r="F590" s="209" t="s">
        <v>149</v>
      </c>
      <c r="G590" s="209"/>
      <c r="H590" s="209" t="s">
        <v>1788</v>
      </c>
      <c r="I590" s="209" t="s">
        <v>1392</v>
      </c>
      <c r="J590" s="231" t="str">
        <f t="shared" si="18"/>
        <v>TungstenHan River Pelican State Alloy Co., Ltd.</v>
      </c>
      <c r="K590" s="231" t="str">
        <f t="shared" si="19"/>
        <v>TungstenHan River Pelican State Alloy Co., Ltd.</v>
      </c>
    </row>
    <row r="591" spans="1:11">
      <c r="A591" s="209" t="s">
        <v>139</v>
      </c>
      <c r="B591" s="209" t="s">
        <v>774</v>
      </c>
      <c r="C591" s="209" t="s">
        <v>774</v>
      </c>
      <c r="D591" s="209" t="s">
        <v>1307</v>
      </c>
      <c r="E591" s="209" t="s">
        <v>773</v>
      </c>
      <c r="F591" s="209" t="s">
        <v>149</v>
      </c>
      <c r="G591" s="209"/>
      <c r="H591" s="209" t="s">
        <v>1904</v>
      </c>
      <c r="I591" s="209" t="s">
        <v>1608</v>
      </c>
      <c r="J591" s="231" t="str">
        <f t="shared" si="18"/>
        <v>TungstenHANNAE FOR T Co., Ltd.</v>
      </c>
      <c r="K591" s="231" t="str">
        <f t="shared" si="19"/>
        <v>TungstenHANNAE FOR T Co., Ltd.</v>
      </c>
    </row>
    <row r="592" spans="1:11">
      <c r="A592" s="209" t="s">
        <v>139</v>
      </c>
      <c r="B592" s="209" t="s">
        <v>516</v>
      </c>
      <c r="C592" s="209" t="s">
        <v>516</v>
      </c>
      <c r="D592" s="209" t="s">
        <v>1232</v>
      </c>
      <c r="E592" s="209" t="s">
        <v>515</v>
      </c>
      <c r="F592" s="209" t="s">
        <v>149</v>
      </c>
      <c r="G592" s="209"/>
      <c r="H592" s="209" t="s">
        <v>1564</v>
      </c>
      <c r="I592" s="209" t="s">
        <v>1356</v>
      </c>
      <c r="J592" s="231" t="str">
        <f t="shared" si="18"/>
        <v>TungstenHubei Green Tungsten Co., Ltd.</v>
      </c>
      <c r="K592" s="231" t="str">
        <f t="shared" si="19"/>
        <v>TungstenHubei Green Tungsten Co., Ltd.</v>
      </c>
    </row>
    <row r="593" spans="1:11">
      <c r="A593" s="209" t="s">
        <v>139</v>
      </c>
      <c r="B593" s="209" t="s">
        <v>1905</v>
      </c>
      <c r="C593" s="209" t="s">
        <v>192</v>
      </c>
      <c r="D593" s="209" t="s">
        <v>1232</v>
      </c>
      <c r="E593" s="209" t="s">
        <v>191</v>
      </c>
      <c r="F593" s="209" t="s">
        <v>149</v>
      </c>
      <c r="G593" s="209"/>
      <c r="H593" s="209" t="s">
        <v>1668</v>
      </c>
      <c r="I593" s="209" t="s">
        <v>1374</v>
      </c>
      <c r="J593" s="231" t="str">
        <f t="shared" si="18"/>
        <v>TungstenHuman Chun-Chang non-ferrous Smelting &amp; Concentrating Co., Ltd.</v>
      </c>
      <c r="K593" s="231" t="str">
        <f t="shared" si="19"/>
        <v>TungstenHuman Chun-Chang non-ferrous Smelting &amp; Concentrating Co., Ltd.</v>
      </c>
    </row>
    <row r="594" spans="1:11">
      <c r="A594" s="209" t="s">
        <v>139</v>
      </c>
      <c r="B594" s="209" t="s">
        <v>316</v>
      </c>
      <c r="C594" s="209" t="s">
        <v>316</v>
      </c>
      <c r="D594" s="209" t="s">
        <v>1232</v>
      </c>
      <c r="E594" s="209" t="s">
        <v>689</v>
      </c>
      <c r="F594" s="209" t="s">
        <v>149</v>
      </c>
      <c r="G594" s="209"/>
      <c r="H594" s="209" t="s">
        <v>1373</v>
      </c>
      <c r="I594" s="209" t="s">
        <v>1374</v>
      </c>
      <c r="J594" s="231" t="str">
        <f t="shared" si="18"/>
        <v>TungstenHunan Chenzhou Mining Co., Ltd.</v>
      </c>
      <c r="K594" s="231" t="str">
        <f t="shared" si="19"/>
        <v>TungstenHunan Chenzhou Mining Co., Ltd.</v>
      </c>
    </row>
    <row r="595" spans="1:11">
      <c r="A595" s="209" t="s">
        <v>139</v>
      </c>
      <c r="B595" s="209" t="s">
        <v>1375</v>
      </c>
      <c r="C595" s="209" t="s">
        <v>316</v>
      </c>
      <c r="D595" s="209" t="s">
        <v>1232</v>
      </c>
      <c r="E595" s="209" t="s">
        <v>689</v>
      </c>
      <c r="F595" s="209" t="s">
        <v>149</v>
      </c>
      <c r="G595" s="209"/>
      <c r="H595" s="209" t="s">
        <v>1373</v>
      </c>
      <c r="I595" s="209" t="s">
        <v>1374</v>
      </c>
      <c r="J595" s="231" t="str">
        <f t="shared" si="18"/>
        <v>TungstenHunan Chenzhou Mining Group Co., Ltd.</v>
      </c>
      <c r="K595" s="231" t="str">
        <f t="shared" si="19"/>
        <v>TungstenHunan Chenzhou Mining Group Co., Ltd.</v>
      </c>
    </row>
    <row r="596" spans="1:11">
      <c r="A596" s="209" t="s">
        <v>139</v>
      </c>
      <c r="B596" s="209" t="s">
        <v>1906</v>
      </c>
      <c r="C596" s="209" t="s">
        <v>192</v>
      </c>
      <c r="D596" s="209" t="s">
        <v>1232</v>
      </c>
      <c r="E596" s="209" t="s">
        <v>191</v>
      </c>
      <c r="F596" s="209" t="s">
        <v>149</v>
      </c>
      <c r="G596" s="209"/>
      <c r="H596" s="209" t="s">
        <v>1668</v>
      </c>
      <c r="I596" s="189" t="s">
        <v>1374</v>
      </c>
      <c r="J596" s="231" t="str">
        <f t="shared" si="18"/>
        <v>TungstenHunan Chunchang Nonferrous Metals Co., Ltd.</v>
      </c>
      <c r="K596" s="231" t="str">
        <f t="shared" si="19"/>
        <v>TungstenHunan Chunchang Nonferrous Metals Co., Ltd.</v>
      </c>
    </row>
    <row r="597" spans="1:11">
      <c r="A597" s="209" t="s">
        <v>139</v>
      </c>
      <c r="B597" s="209" t="s">
        <v>192</v>
      </c>
      <c r="C597" s="209" t="s">
        <v>192</v>
      </c>
      <c r="D597" s="209" t="s">
        <v>1232</v>
      </c>
      <c r="E597" s="209" t="s">
        <v>191</v>
      </c>
      <c r="F597" s="209" t="s">
        <v>149</v>
      </c>
      <c r="G597" s="209"/>
      <c r="H597" s="209" t="s">
        <v>1668</v>
      </c>
      <c r="I597" s="189" t="s">
        <v>1374</v>
      </c>
      <c r="J597" s="231" t="str">
        <f t="shared" si="18"/>
        <v>TungstenHunan Jintai New Material Co., Ltd.</v>
      </c>
      <c r="K597" s="231" t="str">
        <f t="shared" si="19"/>
        <v>TungstenHunan Jintai New Material Co., Ltd.</v>
      </c>
    </row>
    <row r="598" spans="1:11">
      <c r="A598" s="209" t="s">
        <v>139</v>
      </c>
      <c r="B598" s="209" t="s">
        <v>568</v>
      </c>
      <c r="C598" s="209" t="s">
        <v>568</v>
      </c>
      <c r="D598" s="209" t="s">
        <v>1232</v>
      </c>
      <c r="E598" s="209" t="s">
        <v>567</v>
      </c>
      <c r="F598" s="209" t="s">
        <v>149</v>
      </c>
      <c r="G598" s="209"/>
      <c r="H598" s="209" t="s">
        <v>1377</v>
      </c>
      <c r="I598" s="189" t="s">
        <v>1374</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139</v>
      </c>
      <c r="B599" s="209" t="s">
        <v>1094</v>
      </c>
      <c r="C599" s="209" t="s">
        <v>1094</v>
      </c>
      <c r="D599" s="209" t="s">
        <v>1321</v>
      </c>
      <c r="E599" s="209" t="s">
        <v>1093</v>
      </c>
      <c r="F599" s="209" t="s">
        <v>149</v>
      </c>
      <c r="G599" s="209"/>
      <c r="H599" s="209" t="s">
        <v>1907</v>
      </c>
      <c r="I599" s="189" t="s">
        <v>1908</v>
      </c>
      <c r="J599" s="231" t="str">
        <f t="shared" si="18"/>
        <v>TungstenHydrometallurg, JSC</v>
      </c>
      <c r="K599" s="231" t="str">
        <f t="shared" si="19"/>
        <v>TungstenHydrometallurg, JSC</v>
      </c>
    </row>
    <row r="600" spans="1:11">
      <c r="A600" s="209" t="s">
        <v>139</v>
      </c>
      <c r="B600" s="209" t="s">
        <v>968</v>
      </c>
      <c r="C600" s="209" t="s">
        <v>968</v>
      </c>
      <c r="D600" s="209" t="s">
        <v>1204</v>
      </c>
      <c r="E600" s="209" t="s">
        <v>967</v>
      </c>
      <c r="F600" s="209" t="s">
        <v>149</v>
      </c>
      <c r="G600" s="209"/>
      <c r="H600" s="209" t="s">
        <v>1909</v>
      </c>
      <c r="I600" s="189" t="s">
        <v>1209</v>
      </c>
      <c r="J600" s="231" t="str">
        <f t="shared" si="18"/>
        <v>TungstenJapan New Metals Co., Ltd.</v>
      </c>
      <c r="K600" s="231" t="str">
        <f t="shared" si="19"/>
        <v>TungstenJapan New Metals Co., Ltd.</v>
      </c>
    </row>
    <row r="601" spans="1:11">
      <c r="A601" s="209" t="s">
        <v>139</v>
      </c>
      <c r="B601" s="209" t="s">
        <v>1067</v>
      </c>
      <c r="C601" s="209" t="s">
        <v>1067</v>
      </c>
      <c r="D601" s="209" t="s">
        <v>1232</v>
      </c>
      <c r="E601" s="209" t="s">
        <v>1066</v>
      </c>
      <c r="F601" s="209" t="s">
        <v>149</v>
      </c>
      <c r="G601" s="209"/>
      <c r="H601" s="209" t="s">
        <v>1788</v>
      </c>
      <c r="I601" s="189" t="s">
        <v>1392</v>
      </c>
      <c r="J601" s="231" t="str">
        <f t="shared" si="18"/>
        <v>TungstenJiangwu H.C. Starck Tungsten Products Co., Ltd.</v>
      </c>
      <c r="K601" s="231" t="str">
        <f t="shared" si="19"/>
        <v>TungstenJiangwu H.C. Starck Tungsten Products Co., Ltd.</v>
      </c>
    </row>
    <row r="602" spans="1:11">
      <c r="A602" s="209" t="s">
        <v>139</v>
      </c>
      <c r="B602" s="209" t="s">
        <v>1039</v>
      </c>
      <c r="C602" s="209" t="s">
        <v>1039</v>
      </c>
      <c r="D602" s="209" t="s">
        <v>1232</v>
      </c>
      <c r="E602" s="209" t="s">
        <v>1038</v>
      </c>
      <c r="F602" s="209" t="s">
        <v>149</v>
      </c>
      <c r="G602" s="209"/>
      <c r="H602" s="209" t="s">
        <v>1910</v>
      </c>
      <c r="I602" s="189" t="s">
        <v>1392</v>
      </c>
      <c r="J602" s="231" t="str">
        <f t="shared" si="18"/>
        <v>TungstenJiangxi Gan Bei Tungsten Co., Ltd.</v>
      </c>
      <c r="K602" s="231" t="str">
        <f t="shared" si="19"/>
        <v>TungstenJiangxi Gan Bei Tungsten Co., Ltd.</v>
      </c>
    </row>
    <row r="603" spans="1:11">
      <c r="A603" s="209" t="s">
        <v>139</v>
      </c>
      <c r="B603" s="209" t="s">
        <v>553</v>
      </c>
      <c r="C603" s="209" t="s">
        <v>553</v>
      </c>
      <c r="D603" s="209" t="s">
        <v>1232</v>
      </c>
      <c r="E603" s="209" t="s">
        <v>552</v>
      </c>
      <c r="F603" s="209" t="s">
        <v>149</v>
      </c>
      <c r="G603" s="209"/>
      <c r="H603" s="209" t="s">
        <v>1911</v>
      </c>
      <c r="I603" s="189" t="s">
        <v>1392</v>
      </c>
      <c r="J603" s="231" t="str">
        <f t="shared" si="18"/>
        <v>TungstenJiangxi Minmetals Gao'an Non-ferrous Metals Co., Ltd.</v>
      </c>
      <c r="K603" s="231" t="str">
        <f t="shared" si="19"/>
        <v>TungstenJiangxi Minmetals Gao'an Non-ferrous Metals Co., Ltd.</v>
      </c>
    </row>
    <row r="604" spans="1:11">
      <c r="A604" s="209" t="s">
        <v>139</v>
      </c>
      <c r="B604" s="209" t="s">
        <v>556</v>
      </c>
      <c r="C604" s="209" t="s">
        <v>556</v>
      </c>
      <c r="D604" s="209" t="s">
        <v>1232</v>
      </c>
      <c r="E604" s="209" t="s">
        <v>555</v>
      </c>
      <c r="F604" s="209" t="s">
        <v>149</v>
      </c>
      <c r="G604" s="209"/>
      <c r="H604" s="209" t="s">
        <v>1912</v>
      </c>
      <c r="I604" s="189" t="s">
        <v>1392</v>
      </c>
      <c r="J604" s="231" t="str">
        <f t="shared" si="18"/>
        <v>TungstenJiangxi Tonggu Non-ferrous Metallurgical &amp; Chemical Co., Ltd.</v>
      </c>
      <c r="K604" s="231" t="str">
        <f t="shared" si="19"/>
        <v>TungstenJiangxi Tonggu Non-ferrous Metallurgical &amp; Chemical Co., Ltd.</v>
      </c>
    </row>
    <row r="605" spans="1:11">
      <c r="A605" s="209" t="s">
        <v>139</v>
      </c>
      <c r="B605" s="209" t="s">
        <v>1913</v>
      </c>
      <c r="C605" s="209" t="s">
        <v>1897</v>
      </c>
      <c r="D605" s="209" t="s">
        <v>1232</v>
      </c>
      <c r="E605" s="209" t="s">
        <v>1898</v>
      </c>
      <c r="F605" s="209" t="s">
        <v>149</v>
      </c>
      <c r="G605" s="209"/>
      <c r="H605" s="209" t="s">
        <v>1788</v>
      </c>
      <c r="I605" s="189" t="s">
        <v>1392</v>
      </c>
      <c r="J605" s="231" t="str">
        <f t="shared" si="18"/>
        <v>TungstenJiangxi Tungsten Co Ltd</v>
      </c>
      <c r="K605" s="231" t="str">
        <f t="shared" si="19"/>
        <v>TungstenJiangxi Tungsten Co Ltd</v>
      </c>
    </row>
    <row r="606" spans="1:11">
      <c r="A606" s="209" t="s">
        <v>139</v>
      </c>
      <c r="B606" s="209" t="s">
        <v>1914</v>
      </c>
      <c r="C606" s="209" t="s">
        <v>1897</v>
      </c>
      <c r="D606" s="209" t="s">
        <v>1232</v>
      </c>
      <c r="E606" s="209" t="s">
        <v>1898</v>
      </c>
      <c r="F606" s="209" t="s">
        <v>149</v>
      </c>
      <c r="G606" s="209"/>
      <c r="H606" s="209" t="s">
        <v>1788</v>
      </c>
      <c r="I606" s="189" t="s">
        <v>1392</v>
      </c>
      <c r="J606" s="231" t="str">
        <f t="shared" si="18"/>
        <v>TungstenJiangxi Tungsten Industry Group Co. Ltd.</v>
      </c>
      <c r="K606" s="231" t="str">
        <f t="shared" si="19"/>
        <v>TungstenJiangxi Tungsten Industry Group Co. Ltd.</v>
      </c>
    </row>
    <row r="607" spans="1:11">
      <c r="A607" s="209" t="s">
        <v>139</v>
      </c>
      <c r="B607" s="209" t="s">
        <v>818</v>
      </c>
      <c r="C607" s="209" t="s">
        <v>818</v>
      </c>
      <c r="D607" s="209" t="s">
        <v>1232</v>
      </c>
      <c r="E607" s="209" t="s">
        <v>817</v>
      </c>
      <c r="F607" s="209" t="s">
        <v>149</v>
      </c>
      <c r="G607" s="209"/>
      <c r="H607" s="209" t="s">
        <v>1788</v>
      </c>
      <c r="I607" s="189" t="s">
        <v>1392</v>
      </c>
      <c r="J607" s="231" t="str">
        <f t="shared" si="18"/>
        <v>TungstenJiangxi Xinsheng Tungsten Industry Co., Ltd.</v>
      </c>
      <c r="K607" s="231" t="str">
        <f t="shared" si="19"/>
        <v>TungstenJiangxi Xinsheng Tungsten Industry Co., Ltd.</v>
      </c>
    </row>
    <row r="608" spans="1:11">
      <c r="A608" s="209" t="s">
        <v>139</v>
      </c>
      <c r="B608" s="209" t="s">
        <v>393</v>
      </c>
      <c r="C608" s="209" t="s">
        <v>393</v>
      </c>
      <c r="D608" s="209" t="s">
        <v>1232</v>
      </c>
      <c r="E608" s="209" t="s">
        <v>392</v>
      </c>
      <c r="F608" s="209" t="s">
        <v>149</v>
      </c>
      <c r="G608" s="209"/>
      <c r="H608" s="209" t="s">
        <v>1788</v>
      </c>
      <c r="I608" s="189" t="s">
        <v>1392</v>
      </c>
      <c r="J608" s="231" t="str">
        <f t="shared" si="18"/>
        <v>TungstenJiangxi Yaosheng Tungsten Co., Ltd.</v>
      </c>
      <c r="K608" s="231" t="str">
        <f t="shared" si="19"/>
        <v>TungstenJiangxi Yaosheng Tungsten Co., Ltd.</v>
      </c>
    </row>
    <row r="609" spans="1:11">
      <c r="A609" s="209" t="s">
        <v>139</v>
      </c>
      <c r="B609" s="209" t="s">
        <v>1915</v>
      </c>
      <c r="C609" s="209" t="s">
        <v>516</v>
      </c>
      <c r="D609" s="209" t="s">
        <v>1232</v>
      </c>
      <c r="E609" s="209" t="s">
        <v>515</v>
      </c>
      <c r="F609" s="209" t="s">
        <v>149</v>
      </c>
      <c r="G609" s="209"/>
      <c r="H609" s="209" t="s">
        <v>1564</v>
      </c>
      <c r="I609" s="189" t="s">
        <v>1356</v>
      </c>
      <c r="J609" s="231" t="str">
        <f t="shared" si="18"/>
        <v>TungstenJingmen Dewei GEM Tungsten Resources Recycling Co., Ltd.</v>
      </c>
      <c r="K609" s="231" t="str">
        <f t="shared" si="19"/>
        <v>TungstenJingmen Dewei GEM Tungsten Resources Recycling Co., Ltd.</v>
      </c>
    </row>
    <row r="610" spans="1:11">
      <c r="A610" s="209" t="s">
        <v>139</v>
      </c>
      <c r="B610" s="209" t="s">
        <v>694</v>
      </c>
      <c r="C610" s="209" t="s">
        <v>694</v>
      </c>
      <c r="D610" s="209" t="s">
        <v>1321</v>
      </c>
      <c r="E610" s="209" t="s">
        <v>693</v>
      </c>
      <c r="F610" s="209" t="s">
        <v>149</v>
      </c>
      <c r="G610" s="209"/>
      <c r="H610" s="209" t="s">
        <v>1916</v>
      </c>
      <c r="I610" s="189" t="s">
        <v>1323</v>
      </c>
      <c r="J610" s="231" t="str">
        <f t="shared" si="18"/>
        <v>TungstenJSC "Kirovgrad Hard Alloys Plant"</v>
      </c>
      <c r="K610" s="231" t="str">
        <f t="shared" si="19"/>
        <v>TungstenJSC "Kirovgrad Hard Alloys Plant"</v>
      </c>
    </row>
    <row r="611" spans="1:11">
      <c r="A611" s="209" t="s">
        <v>139</v>
      </c>
      <c r="B611" s="209" t="s">
        <v>358</v>
      </c>
      <c r="C611" s="209" t="s">
        <v>358</v>
      </c>
      <c r="D611" s="209" t="s">
        <v>1189</v>
      </c>
      <c r="E611" s="209" t="s">
        <v>357</v>
      </c>
      <c r="F611" s="209" t="s">
        <v>149</v>
      </c>
      <c r="G611" s="209"/>
      <c r="H611" s="209" t="s">
        <v>1917</v>
      </c>
      <c r="I611" s="189" t="s">
        <v>1918</v>
      </c>
      <c r="J611" s="231" t="str">
        <f t="shared" si="18"/>
        <v>TungstenKennametal Fallon</v>
      </c>
      <c r="K611" s="231" t="str">
        <f t="shared" si="19"/>
        <v>TungstenKennametal Fallon</v>
      </c>
    </row>
    <row r="612" spans="1:11">
      <c r="A612" s="209" t="s">
        <v>139</v>
      </c>
      <c r="B612" s="209" t="s">
        <v>152</v>
      </c>
      <c r="C612" s="209" t="s">
        <v>152</v>
      </c>
      <c r="D612" s="209" t="s">
        <v>1189</v>
      </c>
      <c r="E612" s="209" t="s">
        <v>151</v>
      </c>
      <c r="F612" s="209" t="s">
        <v>149</v>
      </c>
      <c r="G612" s="209"/>
      <c r="H612" s="209" t="s">
        <v>1880</v>
      </c>
      <c r="I612" s="189" t="s">
        <v>1881</v>
      </c>
      <c r="J612" s="231" t="str">
        <f t="shared" si="18"/>
        <v>TungstenKennametal Huntsville</v>
      </c>
      <c r="K612" s="231" t="str">
        <f t="shared" si="19"/>
        <v>TungstenKennametal Huntsville</v>
      </c>
    </row>
    <row r="613" spans="1:11">
      <c r="A613" s="209" t="s">
        <v>139</v>
      </c>
      <c r="B613" s="209" t="s">
        <v>513</v>
      </c>
      <c r="C613" s="209" t="s">
        <v>513</v>
      </c>
      <c r="D613" s="209" t="s">
        <v>1572</v>
      </c>
      <c r="E613" s="209" t="s">
        <v>512</v>
      </c>
      <c r="F613" s="209" t="s">
        <v>149</v>
      </c>
      <c r="G613" s="209"/>
      <c r="H613" s="209" t="s">
        <v>1919</v>
      </c>
      <c r="I613" s="189" t="s">
        <v>1920</v>
      </c>
      <c r="J613" s="231" t="str">
        <f t="shared" si="18"/>
        <v>TungstenLianyou Metals Co., Ltd.</v>
      </c>
      <c r="K613" s="231" t="str">
        <f t="shared" si="19"/>
        <v>TungstenLianyou Metals Co., Ltd.</v>
      </c>
    </row>
    <row r="614" spans="1:11">
      <c r="A614" s="209" t="s">
        <v>139</v>
      </c>
      <c r="B614" s="209" t="s">
        <v>631</v>
      </c>
      <c r="C614" s="209" t="s">
        <v>631</v>
      </c>
      <c r="D614" s="209" t="s">
        <v>1321</v>
      </c>
      <c r="E614" s="209" t="s">
        <v>630</v>
      </c>
      <c r="F614" s="209" t="s">
        <v>149</v>
      </c>
      <c r="G614" s="209"/>
      <c r="H614" s="209" t="s">
        <v>1921</v>
      </c>
      <c r="I614" s="189" t="s">
        <v>1922</v>
      </c>
      <c r="J614" s="231" t="str">
        <f t="shared" si="18"/>
        <v>TungstenLLC Vostok</v>
      </c>
      <c r="K614" s="231" t="str">
        <f t="shared" si="19"/>
        <v>TungstenLLC Vostok</v>
      </c>
    </row>
    <row r="615" spans="1:11">
      <c r="A615" s="209" t="s">
        <v>139</v>
      </c>
      <c r="B615" s="209" t="s">
        <v>396</v>
      </c>
      <c r="C615" s="209" t="s">
        <v>396</v>
      </c>
      <c r="D615" s="209" t="s">
        <v>1232</v>
      </c>
      <c r="E615" s="209" t="s">
        <v>395</v>
      </c>
      <c r="F615" s="209" t="s">
        <v>149</v>
      </c>
      <c r="G615" s="209"/>
      <c r="H615" s="209" t="s">
        <v>1923</v>
      </c>
      <c r="I615" s="189" t="s">
        <v>1288</v>
      </c>
      <c r="J615" s="231" t="str">
        <f t="shared" si="18"/>
        <v>TungstenMalipo Haiyu Tungsten Co., Ltd.</v>
      </c>
      <c r="K615" s="231" t="str">
        <f t="shared" si="19"/>
        <v>TungstenMalipo Haiyu Tungsten Co., Ltd.</v>
      </c>
    </row>
    <row r="616" spans="1:11">
      <c r="A616" s="209" t="s">
        <v>139</v>
      </c>
      <c r="B616" s="209" t="s">
        <v>426</v>
      </c>
      <c r="C616" s="209" t="s">
        <v>426</v>
      </c>
      <c r="D616" s="209" t="s">
        <v>1718</v>
      </c>
      <c r="E616" s="209" t="s">
        <v>425</v>
      </c>
      <c r="F616" s="209" t="s">
        <v>149</v>
      </c>
      <c r="G616" s="209"/>
      <c r="H616" s="209" t="s">
        <v>1924</v>
      </c>
      <c r="I616" s="189" t="s">
        <v>1925</v>
      </c>
      <c r="J616" s="231" t="str">
        <f t="shared" si="18"/>
        <v>TungstenMasan High-Tech Materials</v>
      </c>
      <c r="K616" s="231" t="str">
        <f t="shared" si="19"/>
        <v>TungstenMasan High-Tech Materials</v>
      </c>
    </row>
    <row r="617" spans="1:11">
      <c r="A617" s="209" t="s">
        <v>139</v>
      </c>
      <c r="B617" s="209" t="s">
        <v>1926</v>
      </c>
      <c r="C617" s="209" t="s">
        <v>426</v>
      </c>
      <c r="D617" s="209" t="s">
        <v>1718</v>
      </c>
      <c r="E617" s="209" t="s">
        <v>425</v>
      </c>
      <c r="F617" s="209" t="s">
        <v>149</v>
      </c>
      <c r="G617" s="209"/>
      <c r="H617" s="209" t="s">
        <v>1924</v>
      </c>
      <c r="I617" s="189" t="s">
        <v>1925</v>
      </c>
      <c r="J617" s="231" t="str">
        <f t="shared" si="18"/>
        <v>TungstenMasan Tungsten Chemical LLC (MTC)</v>
      </c>
      <c r="K617" s="231" t="str">
        <f t="shared" si="19"/>
        <v>TungstenMasan Tungsten Chemical LLC (MTC)</v>
      </c>
    </row>
    <row r="618" spans="1:11">
      <c r="A618" s="189" t="s">
        <v>139</v>
      </c>
      <c r="B618" s="189" t="s">
        <v>618</v>
      </c>
      <c r="C618" s="189" t="s">
        <v>618</v>
      </c>
      <c r="D618" s="189" t="s">
        <v>1321</v>
      </c>
      <c r="E618" s="189" t="s">
        <v>617</v>
      </c>
      <c r="F618" s="209" t="s">
        <v>149</v>
      </c>
      <c r="H618" s="283" t="s">
        <v>1927</v>
      </c>
      <c r="I618" s="283" t="s">
        <v>1570</v>
      </c>
      <c r="J618" s="231" t="str">
        <f t="shared" si="18"/>
        <v>TungstenMoliren Ltd.</v>
      </c>
      <c r="K618" s="231" t="str">
        <f t="shared" si="19"/>
        <v>TungstenMoliren Ltd.</v>
      </c>
    </row>
    <row r="619" spans="1:11">
      <c r="A619" s="189" t="s">
        <v>139</v>
      </c>
      <c r="B619" s="189" t="s">
        <v>914</v>
      </c>
      <c r="C619" s="189" t="s">
        <v>914</v>
      </c>
      <c r="D619" s="189" t="s">
        <v>1718</v>
      </c>
      <c r="E619" s="189" t="s">
        <v>913</v>
      </c>
      <c r="F619" s="209" t="s">
        <v>149</v>
      </c>
      <c r="H619" s="209" t="s">
        <v>1928</v>
      </c>
      <c r="I619" s="209" t="s">
        <v>1929</v>
      </c>
      <c r="J619" s="231" t="str">
        <f t="shared" si="18"/>
        <v>TungstenNam Viet Cromit Joint Stock Company</v>
      </c>
      <c r="K619" s="231" t="str">
        <f t="shared" si="19"/>
        <v>TungstenNam Viet Cromit Joint Stock Company</v>
      </c>
    </row>
    <row r="620" spans="1:11">
      <c r="A620" s="189" t="s">
        <v>139</v>
      </c>
      <c r="B620" s="189" t="s">
        <v>1930</v>
      </c>
      <c r="C620" s="189" t="s">
        <v>914</v>
      </c>
      <c r="D620" s="189" t="s">
        <v>1718</v>
      </c>
      <c r="E620" s="189" t="s">
        <v>913</v>
      </c>
      <c r="F620" s="209" t="s">
        <v>149</v>
      </c>
      <c r="H620" s="209" t="s">
        <v>1928</v>
      </c>
      <c r="I620" s="209" t="s">
        <v>1929</v>
      </c>
      <c r="J620" s="231" t="str">
        <f t="shared" si="18"/>
        <v>TungstenNan Viet Ferrochrome Co., Ltd.</v>
      </c>
      <c r="K620" s="231" t="str">
        <f t="shared" si="19"/>
        <v>TungstenNan Viet Ferrochrome Co., Ltd.</v>
      </c>
    </row>
    <row r="621" spans="1:11">
      <c r="A621" s="189" t="s">
        <v>139</v>
      </c>
      <c r="B621" s="189" t="s">
        <v>452</v>
      </c>
      <c r="C621" s="189" t="s">
        <v>452</v>
      </c>
      <c r="D621" s="189" t="s">
        <v>1189</v>
      </c>
      <c r="E621" s="189" t="s">
        <v>451</v>
      </c>
      <c r="F621" s="209" t="s">
        <v>149</v>
      </c>
      <c r="H621" s="283" t="s">
        <v>1931</v>
      </c>
      <c r="I621" s="283" t="s">
        <v>1443</v>
      </c>
      <c r="J621" s="231" t="str">
        <f t="shared" si="18"/>
        <v>TungstenNiagara Refining LLC</v>
      </c>
      <c r="K621" s="231" t="str">
        <f t="shared" si="19"/>
        <v>TungstenNiagara Refining LLC</v>
      </c>
    </row>
    <row r="622" spans="1:11">
      <c r="A622" s="189" t="s">
        <v>139</v>
      </c>
      <c r="B622" s="189" t="s">
        <v>697</v>
      </c>
      <c r="C622" s="189" t="s">
        <v>697</v>
      </c>
      <c r="D622" s="189" t="s">
        <v>1321</v>
      </c>
      <c r="E622" s="189" t="s">
        <v>696</v>
      </c>
      <c r="F622" s="209" t="s">
        <v>149</v>
      </c>
      <c r="H622" s="283" t="s">
        <v>1932</v>
      </c>
      <c r="I622" s="283" t="s">
        <v>1933</v>
      </c>
      <c r="J622" s="231" t="str">
        <f t="shared" si="18"/>
        <v>TungstenNPP Tyazhmetprom LLC</v>
      </c>
      <c r="K622" s="231" t="str">
        <f t="shared" si="19"/>
        <v>TungstenNPP Tyazhmetprom LLC</v>
      </c>
    </row>
    <row r="623" spans="1:11">
      <c r="A623" s="189" t="s">
        <v>139</v>
      </c>
      <c r="B623" s="189" t="s">
        <v>1934</v>
      </c>
      <c r="C623" s="189" t="s">
        <v>426</v>
      </c>
      <c r="D623" s="189" t="s">
        <v>1718</v>
      </c>
      <c r="E623" s="189" t="s">
        <v>425</v>
      </c>
      <c r="F623" s="209" t="s">
        <v>149</v>
      </c>
      <c r="H623" s="283" t="s">
        <v>1924</v>
      </c>
      <c r="I623" s="283" t="s">
        <v>1925</v>
      </c>
      <c r="J623" s="231" t="str">
        <f t="shared" si="18"/>
        <v>TungstenNui Phao H.C. Starck Tungsten Chemicals Manufacturing LLC</v>
      </c>
      <c r="K623" s="231" t="str">
        <f t="shared" si="19"/>
        <v>TungstenNui Phao H.C. Starck Tungsten Chemicals Manufacturing LLC</v>
      </c>
    </row>
    <row r="624" spans="1:11">
      <c r="A624" s="189" t="s">
        <v>139</v>
      </c>
      <c r="B624" s="189" t="s">
        <v>629</v>
      </c>
      <c r="C624" s="189" t="s">
        <v>629</v>
      </c>
      <c r="D624" s="189" t="s">
        <v>1321</v>
      </c>
      <c r="E624" s="189" t="s">
        <v>628</v>
      </c>
      <c r="F624" s="209" t="s">
        <v>149</v>
      </c>
      <c r="H624" s="283" t="s">
        <v>1935</v>
      </c>
      <c r="I624" s="283" t="s">
        <v>1570</v>
      </c>
      <c r="J624" s="231" t="str">
        <f t="shared" si="18"/>
        <v>TungstenOOO “Technolom” 1</v>
      </c>
      <c r="K624" s="231" t="str">
        <f t="shared" si="19"/>
        <v>TungstenOOO “Technolom” 1</v>
      </c>
    </row>
    <row r="625" spans="1:11">
      <c r="A625" s="189" t="s">
        <v>139</v>
      </c>
      <c r="B625" s="189" t="s">
        <v>1153</v>
      </c>
      <c r="C625" s="189" t="s">
        <v>1153</v>
      </c>
      <c r="D625" s="189" t="s">
        <v>1321</v>
      </c>
      <c r="E625" s="189" t="s">
        <v>1152</v>
      </c>
      <c r="F625" s="209" t="s">
        <v>149</v>
      </c>
      <c r="H625" s="283" t="s">
        <v>1935</v>
      </c>
      <c r="I625" s="283" t="s">
        <v>1570</v>
      </c>
      <c r="J625" s="231" t="str">
        <f t="shared" si="18"/>
        <v>TungstenOOO “Technolom” 2</v>
      </c>
      <c r="K625" s="231" t="str">
        <f t="shared" si="19"/>
        <v>TungstenOOO “Technolom” 2</v>
      </c>
    </row>
    <row r="626" spans="1:11">
      <c r="A626" s="189" t="s">
        <v>139</v>
      </c>
      <c r="B626" s="189" t="s">
        <v>612</v>
      </c>
      <c r="C626" s="189" t="s">
        <v>612</v>
      </c>
      <c r="D626" s="189" t="s">
        <v>1262</v>
      </c>
      <c r="E626" s="189" t="s">
        <v>611</v>
      </c>
      <c r="F626" s="209" t="s">
        <v>149</v>
      </c>
      <c r="H626" s="283" t="s">
        <v>1936</v>
      </c>
      <c r="I626" s="283" t="s">
        <v>1937</v>
      </c>
      <c r="J626" s="231" t="str">
        <f t="shared" si="18"/>
        <v>TungstenPhilippine Chuangxin Industrial Co., Inc.</v>
      </c>
      <c r="K626" s="231" t="str">
        <f t="shared" si="19"/>
        <v>TungstenPhilippine Chuangxin Industrial Co., Inc.</v>
      </c>
    </row>
    <row r="627" spans="1:11">
      <c r="A627" s="189" t="s">
        <v>139</v>
      </c>
      <c r="B627" s="189" t="s">
        <v>579</v>
      </c>
      <c r="C627" s="189" t="s">
        <v>579</v>
      </c>
      <c r="D627" s="189" t="s">
        <v>1197</v>
      </c>
      <c r="E627" s="189" t="s">
        <v>832</v>
      </c>
      <c r="F627" s="209" t="s">
        <v>149</v>
      </c>
      <c r="H627" s="283" t="s">
        <v>1664</v>
      </c>
      <c r="I627" s="283" t="s">
        <v>1199</v>
      </c>
      <c r="J627" s="231" t="str">
        <f t="shared" si="18"/>
        <v>TungstenTANIOBIS Smelting GmbH &amp; Co. KG</v>
      </c>
      <c r="K627" s="231" t="str">
        <f t="shared" si="19"/>
        <v>TungstenTANIOBIS Smelting GmbH &amp; Co. KG</v>
      </c>
    </row>
    <row r="628" spans="1:11">
      <c r="A628" s="189" t="s">
        <v>139</v>
      </c>
      <c r="B628" s="189" t="s">
        <v>633</v>
      </c>
      <c r="C628" s="189" t="s">
        <v>633</v>
      </c>
      <c r="D628" s="189" t="s">
        <v>1718</v>
      </c>
      <c r="E628" s="189" t="s">
        <v>632</v>
      </c>
      <c r="F628" s="209" t="s">
        <v>149</v>
      </c>
      <c r="H628" s="283" t="s">
        <v>1938</v>
      </c>
      <c r="I628" s="283" t="s">
        <v>1925</v>
      </c>
      <c r="J628" s="231" t="str">
        <f t="shared" si="18"/>
        <v>TungstenTungsten Vietnam Joint Stock Company</v>
      </c>
      <c r="K628" s="231" t="str">
        <f t="shared" si="19"/>
        <v>TungstenTungsten Vietnam Joint Stock Company</v>
      </c>
    </row>
    <row r="629" spans="1:11">
      <c r="A629" s="189" t="s">
        <v>139</v>
      </c>
      <c r="B629" s="189" t="s">
        <v>840</v>
      </c>
      <c r="C629" s="189" t="s">
        <v>840</v>
      </c>
      <c r="D629" s="189" t="s">
        <v>1321</v>
      </c>
      <c r="E629" s="189" t="s">
        <v>839</v>
      </c>
      <c r="F629" s="209" t="s">
        <v>149</v>
      </c>
      <c r="H629" s="283" t="s">
        <v>1939</v>
      </c>
      <c r="I629" s="283" t="s">
        <v>1940</v>
      </c>
      <c r="J629" s="231" t="str">
        <f t="shared" si="18"/>
        <v>TungstenUnecha Refractory metals plant</v>
      </c>
      <c r="K629" s="231" t="str">
        <f t="shared" si="19"/>
        <v>TungstenUnecha Refractory metals plant</v>
      </c>
    </row>
    <row r="630" spans="1:11">
      <c r="A630" s="189" t="s">
        <v>139</v>
      </c>
      <c r="B630" s="189" t="s">
        <v>1941</v>
      </c>
      <c r="C630" s="189" t="s">
        <v>361</v>
      </c>
      <c r="D630" s="189" t="s">
        <v>1491</v>
      </c>
      <c r="E630" s="189" t="s">
        <v>360</v>
      </c>
      <c r="F630" s="209" t="s">
        <v>149</v>
      </c>
      <c r="H630" s="283" t="s">
        <v>1942</v>
      </c>
      <c r="I630" s="283" t="s">
        <v>1943</v>
      </c>
      <c r="J630" s="231" t="str">
        <f t="shared" si="18"/>
        <v>TungstenWBH</v>
      </c>
      <c r="K630" s="231" t="str">
        <f t="shared" si="19"/>
        <v>TungstenWBH</v>
      </c>
    </row>
    <row r="631" spans="1:11">
      <c r="A631" s="189" t="s">
        <v>139</v>
      </c>
      <c r="B631" s="189" t="s">
        <v>1944</v>
      </c>
      <c r="C631" s="189" t="s">
        <v>361</v>
      </c>
      <c r="D631" s="189" t="s">
        <v>1491</v>
      </c>
      <c r="E631" s="189" t="s">
        <v>360</v>
      </c>
      <c r="F631" s="209" t="s">
        <v>149</v>
      </c>
      <c r="H631" s="283" t="s">
        <v>1942</v>
      </c>
      <c r="I631" s="283" t="s">
        <v>1943</v>
      </c>
      <c r="J631" s="231" t="str">
        <f t="shared" si="18"/>
        <v>TungstenWBH,Wolfram [Austria]</v>
      </c>
      <c r="K631" s="231" t="str">
        <f t="shared" si="19"/>
        <v>TungstenWBH,Wolfram [Austria]</v>
      </c>
    </row>
    <row r="632" spans="1:11">
      <c r="A632" s="189" t="s">
        <v>139</v>
      </c>
      <c r="B632" s="189" t="s">
        <v>361</v>
      </c>
      <c r="C632" s="189" t="s">
        <v>361</v>
      </c>
      <c r="D632" s="189" t="s">
        <v>1491</v>
      </c>
      <c r="E632" s="189" t="s">
        <v>360</v>
      </c>
      <c r="F632" s="209" t="s">
        <v>149</v>
      </c>
      <c r="H632" s="189" t="s">
        <v>1942</v>
      </c>
      <c r="I632" s="189" t="s">
        <v>1943</v>
      </c>
      <c r="J632" s="231" t="str">
        <f t="shared" si="18"/>
        <v>TungstenWolfram Bergbau und Hutten AG</v>
      </c>
      <c r="K632" s="231" t="str">
        <f t="shared" si="19"/>
        <v>TungstenWolfram Bergbau und Hutten AG</v>
      </c>
    </row>
    <row r="633" spans="1:11">
      <c r="A633" s="189" t="s">
        <v>139</v>
      </c>
      <c r="B633" s="189" t="s">
        <v>1945</v>
      </c>
      <c r="C633" s="189" t="s">
        <v>361</v>
      </c>
      <c r="D633" s="189" t="s">
        <v>1491</v>
      </c>
      <c r="E633" s="189" t="s">
        <v>360</v>
      </c>
      <c r="F633" s="209" t="s">
        <v>149</v>
      </c>
      <c r="H633" s="189" t="s">
        <v>1942</v>
      </c>
      <c r="I633" s="189" t="s">
        <v>1943</v>
      </c>
      <c r="J633" s="231" t="str">
        <f t="shared" si="18"/>
        <v>TungstenWolfram Bergbau und Hütten AG</v>
      </c>
      <c r="K633" s="231" t="str">
        <f t="shared" si="19"/>
        <v>TungstenWolfram Bergbau und Hütten AG</v>
      </c>
    </row>
    <row r="634" spans="1:11">
      <c r="A634" s="189" t="s">
        <v>139</v>
      </c>
      <c r="B634" s="189" t="s">
        <v>1946</v>
      </c>
      <c r="C634" s="189" t="s">
        <v>1036</v>
      </c>
      <c r="D634" s="189" t="s">
        <v>1232</v>
      </c>
      <c r="E634" s="189" t="s">
        <v>1035</v>
      </c>
      <c r="F634" s="209" t="s">
        <v>149</v>
      </c>
      <c r="H634" s="189" t="s">
        <v>1947</v>
      </c>
      <c r="I634" s="189" t="s">
        <v>1340</v>
      </c>
      <c r="J634" s="231" t="str">
        <f t="shared" ref="J634:J639" si="20">A634&amp;B634</f>
        <v>TungstenXiamen H.C.</v>
      </c>
      <c r="K634" s="231" t="str">
        <f t="shared" ref="K634:K639" si="21">A634&amp;B634</f>
        <v>TungstenXiamen H.C.</v>
      </c>
    </row>
    <row r="635" spans="1:11">
      <c r="A635" s="189" t="s">
        <v>139</v>
      </c>
      <c r="B635" s="189" t="s">
        <v>1036</v>
      </c>
      <c r="C635" s="189" t="s">
        <v>1036</v>
      </c>
      <c r="D635" s="189" t="s">
        <v>1232</v>
      </c>
      <c r="E635" s="189" t="s">
        <v>1035</v>
      </c>
      <c r="F635" s="209" t="s">
        <v>149</v>
      </c>
      <c r="H635" s="189" t="s">
        <v>1947</v>
      </c>
      <c r="I635" s="189" t="s">
        <v>1340</v>
      </c>
      <c r="J635" s="231" t="str">
        <f t="shared" si="20"/>
        <v>TungstenXiamen Tungsten (H.C.) Co., Ltd.</v>
      </c>
      <c r="K635" s="231" t="str">
        <f t="shared" si="21"/>
        <v>TungstenXiamen Tungsten (H.C.) Co., Ltd.</v>
      </c>
    </row>
    <row r="636" spans="1:11">
      <c r="A636" s="189" t="s">
        <v>139</v>
      </c>
      <c r="B636" s="189" t="s">
        <v>1033</v>
      </c>
      <c r="C636" s="189" t="s">
        <v>1033</v>
      </c>
      <c r="D636" s="189" t="s">
        <v>1232</v>
      </c>
      <c r="E636" s="189" t="s">
        <v>1032</v>
      </c>
      <c r="F636" s="209" t="s">
        <v>149</v>
      </c>
      <c r="H636" s="189" t="s">
        <v>1947</v>
      </c>
      <c r="I636" s="189" t="s">
        <v>1340</v>
      </c>
      <c r="J636" s="231" t="str">
        <f t="shared" si="20"/>
        <v>TungstenXiamen Tungsten Co., Ltd.</v>
      </c>
      <c r="K636" s="231" t="str">
        <f t="shared" si="21"/>
        <v>TungstenXiamen Tungsten Co., Ltd.</v>
      </c>
    </row>
    <row r="637" spans="1:11">
      <c r="A637" s="189" t="s">
        <v>139</v>
      </c>
      <c r="B637" s="189" t="s">
        <v>904</v>
      </c>
      <c r="C637" s="189" t="s">
        <v>904</v>
      </c>
      <c r="D637" s="189" t="s">
        <v>1232</v>
      </c>
      <c r="E637" s="189" t="s">
        <v>903</v>
      </c>
      <c r="F637" s="209" t="s">
        <v>149</v>
      </c>
      <c r="H637" s="189" t="s">
        <v>1948</v>
      </c>
      <c r="I637" s="189" t="s">
        <v>1392</v>
      </c>
      <c r="J637" s="231" t="str">
        <f t="shared" si="20"/>
        <v>TungstenYUDU ANSHENG TUNGSTEN CO., LTD.</v>
      </c>
      <c r="K637" s="231" t="str">
        <f t="shared" si="21"/>
        <v>TungstenYUDU ANSHENG TUNGSTEN CO., LTD.</v>
      </c>
    </row>
    <row r="638" spans="1:11">
      <c r="A638" s="189" t="s">
        <v>139</v>
      </c>
      <c r="B638" s="189" t="s">
        <v>1949</v>
      </c>
      <c r="C638" s="189" t="s">
        <v>284</v>
      </c>
      <c r="D638" s="189" t="s">
        <v>1232</v>
      </c>
      <c r="E638" s="189" t="s">
        <v>283</v>
      </c>
      <c r="F638" s="209" t="s">
        <v>149</v>
      </c>
      <c r="H638" s="189" t="s">
        <v>1788</v>
      </c>
      <c r="I638" s="189" t="s">
        <v>1392</v>
      </c>
      <c r="J638" s="231" t="str">
        <f t="shared" si="20"/>
        <v>TungstenZhangyuan Tungsten Co Ltd</v>
      </c>
      <c r="K638" s="231" t="str">
        <f t="shared" si="21"/>
        <v>TungstenZhangyuan Tungsten Co Ltd</v>
      </c>
    </row>
    <row r="639" spans="1:11">
      <c r="A639" s="189" t="s">
        <v>139</v>
      </c>
      <c r="B639" s="189" t="s">
        <v>1950</v>
      </c>
      <c r="C639" s="189" t="s">
        <v>464</v>
      </c>
      <c r="D639" s="189" t="s">
        <v>1232</v>
      </c>
      <c r="E639" s="189" t="s">
        <v>463</v>
      </c>
      <c r="F639" s="209" t="s">
        <v>149</v>
      </c>
      <c r="H639" s="189" t="s">
        <v>1437</v>
      </c>
      <c r="I639" s="189" t="s">
        <v>1294</v>
      </c>
      <c r="J639" s="231" t="str">
        <f t="shared" si="20"/>
        <v>Tungsten洛阳栾川钼业集团钨业有限公司</v>
      </c>
      <c r="K639" s="231" t="str">
        <f t="shared" si="21"/>
        <v>Tungsten洛阳栾川钼业集团钨业有限公司</v>
      </c>
    </row>
    <row r="640" spans="1:11">
      <c r="A640" s="189" t="s">
        <v>139</v>
      </c>
      <c r="B640" s="189" t="s">
        <v>1638</v>
      </c>
    </row>
    <row r="641" spans="1:4">
      <c r="A641" s="189" t="s">
        <v>139</v>
      </c>
      <c r="B641" s="189" t="s">
        <v>144</v>
      </c>
      <c r="C641" s="189" t="s">
        <v>127</v>
      </c>
      <c r="D641" s="189" t="s">
        <v>127</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headerFooter>
    <oddHeader>&amp;L&amp;"Arial"&amp;8&amp;K000000 INTERNAL&amp;1#_x000D_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1951</v>
      </c>
      <c r="C1" s="155" t="s">
        <v>1952</v>
      </c>
      <c r="D1" s="155" t="s">
        <v>112</v>
      </c>
      <c r="E1" s="213" t="s">
        <v>1953</v>
      </c>
      <c r="F1" s="155" t="s">
        <v>1954</v>
      </c>
      <c r="G1" s="155" t="s">
        <v>1955</v>
      </c>
      <c r="H1" s="155" t="s">
        <v>1956</v>
      </c>
      <c r="I1" s="155" t="s">
        <v>1957</v>
      </c>
      <c r="J1" s="155" t="s">
        <v>1958</v>
      </c>
      <c r="K1" s="155" t="s">
        <v>1959</v>
      </c>
      <c r="L1" s="238" t="s">
        <v>1960</v>
      </c>
      <c r="M1" s="109" t="s">
        <v>1961</v>
      </c>
    </row>
    <row r="2" spans="1:13" ht="85.5">
      <c r="A2" s="155" t="str">
        <f>B2&amp;C2</f>
        <v>InstructionsA1</v>
      </c>
      <c r="B2" s="155" t="s">
        <v>1962</v>
      </c>
      <c r="C2" s="155" t="s">
        <v>1963</v>
      </c>
      <c r="D2" s="155" t="s">
        <v>1964</v>
      </c>
      <c r="E2" s="155" t="s">
        <v>1965</v>
      </c>
      <c r="F2" s="155" t="s">
        <v>1966</v>
      </c>
      <c r="G2" s="155" t="s">
        <v>1967</v>
      </c>
      <c r="H2" s="155" t="s">
        <v>1968</v>
      </c>
      <c r="I2" s="155" t="s">
        <v>1969</v>
      </c>
      <c r="J2" s="155" t="s">
        <v>1970</v>
      </c>
      <c r="K2" s="232" t="s">
        <v>1971</v>
      </c>
      <c r="L2" s="238" t="s">
        <v>1972</v>
      </c>
      <c r="M2" s="155" t="s">
        <v>1973</v>
      </c>
    </row>
    <row r="3" spans="1:13" ht="28.5">
      <c r="A3" s="155" t="str">
        <f>B3&amp;C3</f>
        <v>InstructionsA2</v>
      </c>
      <c r="B3" s="155" t="s">
        <v>1962</v>
      </c>
      <c r="C3" s="155" t="s">
        <v>1974</v>
      </c>
      <c r="D3" s="155" t="s">
        <v>1975</v>
      </c>
      <c r="E3" s="213" t="s">
        <v>1976</v>
      </c>
      <c r="F3" s="155" t="s">
        <v>1977</v>
      </c>
      <c r="G3" s="155" t="s">
        <v>1978</v>
      </c>
      <c r="H3" s="155" t="s">
        <v>1975</v>
      </c>
      <c r="I3" s="155" t="s">
        <v>1979</v>
      </c>
      <c r="J3" s="155" t="s">
        <v>1980</v>
      </c>
      <c r="K3" s="232" t="s">
        <v>1981</v>
      </c>
      <c r="L3" s="238" t="s">
        <v>1982</v>
      </c>
      <c r="M3" s="155" t="s">
        <v>1983</v>
      </c>
    </row>
    <row r="4" spans="1:13" ht="399">
      <c r="A4" s="155" t="str">
        <f t="shared" ref="A4:A27" si="0">B4&amp;C4</f>
        <v>InstructionsA3</v>
      </c>
      <c r="B4" s="155" t="s">
        <v>1962</v>
      </c>
      <c r="C4" s="155" t="s">
        <v>1984</v>
      </c>
      <c r="D4" s="155" t="s">
        <v>1985</v>
      </c>
      <c r="E4" s="258" t="s">
        <v>1986</v>
      </c>
      <c r="F4" s="155" t="s">
        <v>1987</v>
      </c>
      <c r="G4" s="155" t="s">
        <v>1988</v>
      </c>
      <c r="H4" s="155" t="s">
        <v>1989</v>
      </c>
      <c r="I4" s="155" t="s">
        <v>1990</v>
      </c>
      <c r="J4" s="155" t="s">
        <v>1991</v>
      </c>
      <c r="K4" s="232" t="s">
        <v>1992</v>
      </c>
      <c r="L4" s="238" t="s">
        <v>1993</v>
      </c>
      <c r="M4" s="155" t="s">
        <v>1994</v>
      </c>
    </row>
    <row r="5" spans="1:13" ht="365.25" customHeight="1">
      <c r="A5" s="155" t="str">
        <f t="shared" si="0"/>
        <v>InstructionsA4</v>
      </c>
      <c r="B5" s="155" t="s">
        <v>1962</v>
      </c>
      <c r="C5" s="155" t="s">
        <v>1995</v>
      </c>
      <c r="D5" s="155" t="s">
        <v>1996</v>
      </c>
      <c r="E5" s="155" t="s">
        <v>1997</v>
      </c>
      <c r="F5" s="155" t="s">
        <v>1998</v>
      </c>
      <c r="G5" s="155" t="s">
        <v>1999</v>
      </c>
      <c r="H5" s="155" t="s">
        <v>2000</v>
      </c>
      <c r="I5" s="155" t="s">
        <v>2001</v>
      </c>
      <c r="J5" s="155" t="s">
        <v>2002</v>
      </c>
      <c r="K5" s="155" t="s">
        <v>2003</v>
      </c>
      <c r="L5" s="155" t="s">
        <v>2004</v>
      </c>
      <c r="M5" s="155" t="s">
        <v>2005</v>
      </c>
    </row>
    <row r="6" spans="1:13" ht="42.75">
      <c r="A6" s="155" t="str">
        <f t="shared" si="0"/>
        <v>InstructionsA6</v>
      </c>
      <c r="B6" s="155" t="s">
        <v>1962</v>
      </c>
      <c r="C6" s="155" t="s">
        <v>2006</v>
      </c>
      <c r="D6" s="155" t="s">
        <v>2007</v>
      </c>
      <c r="E6" s="213" t="s">
        <v>2008</v>
      </c>
      <c r="F6" s="155" t="s">
        <v>2009</v>
      </c>
      <c r="G6" s="155" t="s">
        <v>2010</v>
      </c>
      <c r="H6" s="155" t="s">
        <v>2011</v>
      </c>
      <c r="I6" s="155" t="s">
        <v>2012</v>
      </c>
      <c r="J6" s="155" t="s">
        <v>2013</v>
      </c>
      <c r="K6" s="232" t="s">
        <v>2014</v>
      </c>
      <c r="L6" s="238" t="s">
        <v>2015</v>
      </c>
      <c r="M6" s="155" t="s">
        <v>2016</v>
      </c>
    </row>
    <row r="7" spans="1:13" ht="28.5">
      <c r="A7" s="155" t="str">
        <f t="shared" si="0"/>
        <v>InstructionsA7</v>
      </c>
      <c r="B7" s="155" t="s">
        <v>1962</v>
      </c>
      <c r="C7" s="155" t="s">
        <v>2017</v>
      </c>
      <c r="D7" s="155" t="s">
        <v>2018</v>
      </c>
      <c r="E7" s="213" t="s">
        <v>2019</v>
      </c>
      <c r="F7" s="155" t="s">
        <v>2020</v>
      </c>
      <c r="G7" s="155" t="s">
        <v>2021</v>
      </c>
      <c r="H7" s="155" t="s">
        <v>2022</v>
      </c>
      <c r="I7" s="155" t="s">
        <v>2023</v>
      </c>
      <c r="J7" s="155" t="s">
        <v>2024</v>
      </c>
      <c r="K7" s="232" t="s">
        <v>2025</v>
      </c>
      <c r="L7" s="238" t="s">
        <v>2026</v>
      </c>
      <c r="M7" s="155" t="s">
        <v>2027</v>
      </c>
    </row>
    <row r="8" spans="1:13" ht="86.25" customHeight="1">
      <c r="A8" s="155" t="str">
        <f t="shared" si="0"/>
        <v>InstructionsA8</v>
      </c>
      <c r="B8" s="155" t="s">
        <v>1962</v>
      </c>
      <c r="C8" s="155" t="s">
        <v>2028</v>
      </c>
      <c r="D8" s="155" t="s">
        <v>2029</v>
      </c>
      <c r="E8" s="258" t="s">
        <v>2030</v>
      </c>
      <c r="F8" s="155" t="s">
        <v>2031</v>
      </c>
      <c r="G8" s="155" t="s">
        <v>2032</v>
      </c>
      <c r="H8" s="155" t="s">
        <v>2033</v>
      </c>
      <c r="I8" s="155" t="s">
        <v>2034</v>
      </c>
      <c r="J8" s="155" t="s">
        <v>2035</v>
      </c>
      <c r="K8" s="232" t="s">
        <v>2036</v>
      </c>
      <c r="L8" s="238" t="s">
        <v>2037</v>
      </c>
      <c r="M8" s="155" t="s">
        <v>2038</v>
      </c>
    </row>
    <row r="9" spans="1:13" ht="409.5">
      <c r="A9" s="155" t="str">
        <f t="shared" si="0"/>
        <v>InstructionsA9</v>
      </c>
      <c r="B9" s="155" t="s">
        <v>1962</v>
      </c>
      <c r="C9" s="155" t="s">
        <v>2039</v>
      </c>
      <c r="D9" s="155" t="s">
        <v>2040</v>
      </c>
      <c r="E9" s="257" t="s">
        <v>2041</v>
      </c>
      <c r="F9" s="112" t="s">
        <v>2042</v>
      </c>
      <c r="G9" s="112" t="s">
        <v>2043</v>
      </c>
      <c r="H9" s="112" t="s">
        <v>2044</v>
      </c>
      <c r="I9" s="112" t="s">
        <v>2045</v>
      </c>
      <c r="J9" s="112" t="s">
        <v>2046</v>
      </c>
      <c r="K9" s="112" t="s">
        <v>2047</v>
      </c>
      <c r="L9" s="239" t="s">
        <v>2048</v>
      </c>
      <c r="M9" s="155" t="s">
        <v>2049</v>
      </c>
    </row>
    <row r="10" spans="1:13" ht="57">
      <c r="A10" s="155" t="str">
        <f t="shared" si="0"/>
        <v>InstructionsA10</v>
      </c>
      <c r="B10" s="155" t="s">
        <v>1962</v>
      </c>
      <c r="C10" s="155" t="s">
        <v>2050</v>
      </c>
      <c r="D10" s="155" t="s">
        <v>2051</v>
      </c>
      <c r="E10" s="213" t="s">
        <v>2052</v>
      </c>
      <c r="F10" s="155" t="s">
        <v>2053</v>
      </c>
      <c r="G10" s="155" t="s">
        <v>2054</v>
      </c>
      <c r="H10" s="155" t="s">
        <v>2055</v>
      </c>
      <c r="I10" s="155" t="s">
        <v>2056</v>
      </c>
      <c r="J10" s="155" t="s">
        <v>2057</v>
      </c>
      <c r="K10" s="210" t="s">
        <v>2058</v>
      </c>
      <c r="L10" s="238" t="s">
        <v>2059</v>
      </c>
      <c r="M10" s="155" t="s">
        <v>2060</v>
      </c>
    </row>
    <row r="11" spans="1:13" ht="42.75">
      <c r="A11" s="155" t="str">
        <f t="shared" si="0"/>
        <v>InstructionsA11</v>
      </c>
      <c r="B11" s="155" t="s">
        <v>1962</v>
      </c>
      <c r="C11" s="155" t="s">
        <v>2061</v>
      </c>
      <c r="D11" s="155" t="s">
        <v>2062</v>
      </c>
      <c r="E11" s="213" t="s">
        <v>2063</v>
      </c>
      <c r="F11" s="155" t="s">
        <v>2064</v>
      </c>
      <c r="G11" s="155" t="s">
        <v>2065</v>
      </c>
      <c r="H11" s="155" t="s">
        <v>2066</v>
      </c>
      <c r="I11" s="155" t="s">
        <v>2067</v>
      </c>
      <c r="J11" s="155" t="s">
        <v>2068</v>
      </c>
      <c r="K11" s="210" t="s">
        <v>2069</v>
      </c>
      <c r="L11" s="238" t="s">
        <v>2070</v>
      </c>
      <c r="M11" s="155" t="s">
        <v>2071</v>
      </c>
    </row>
    <row r="12" spans="1:13" ht="42.75">
      <c r="A12" s="155" t="str">
        <f t="shared" si="0"/>
        <v>InstructionsA12</v>
      </c>
      <c r="B12" s="155" t="s">
        <v>1962</v>
      </c>
      <c r="C12" s="155" t="s">
        <v>2072</v>
      </c>
      <c r="D12" s="155" t="s">
        <v>2073</v>
      </c>
      <c r="E12" s="213" t="s">
        <v>2074</v>
      </c>
      <c r="F12" s="155" t="s">
        <v>2075</v>
      </c>
      <c r="G12" s="155" t="s">
        <v>2076</v>
      </c>
      <c r="H12" s="155" t="s">
        <v>2077</v>
      </c>
      <c r="I12" s="155" t="s">
        <v>2078</v>
      </c>
      <c r="J12" s="155" t="s">
        <v>2079</v>
      </c>
      <c r="K12" s="210" t="s">
        <v>2080</v>
      </c>
      <c r="L12" s="238" t="s">
        <v>2081</v>
      </c>
      <c r="M12" s="155" t="s">
        <v>2082</v>
      </c>
    </row>
    <row r="13" spans="1:13" ht="45">
      <c r="A13" s="155" t="str">
        <f t="shared" si="0"/>
        <v>InstructionsA13</v>
      </c>
      <c r="B13" s="155" t="s">
        <v>1962</v>
      </c>
      <c r="C13" s="155" t="s">
        <v>2083</v>
      </c>
      <c r="D13" s="155" t="s">
        <v>2084</v>
      </c>
      <c r="E13" s="213" t="s">
        <v>2085</v>
      </c>
      <c r="F13" s="155" t="s">
        <v>2086</v>
      </c>
      <c r="G13" s="155" t="s">
        <v>2087</v>
      </c>
      <c r="H13" s="155" t="s">
        <v>2088</v>
      </c>
      <c r="I13" s="155" t="s">
        <v>2089</v>
      </c>
      <c r="J13" s="155" t="s">
        <v>2090</v>
      </c>
      <c r="K13" s="210" t="s">
        <v>2091</v>
      </c>
      <c r="L13" s="238" t="s">
        <v>2092</v>
      </c>
      <c r="M13" s="155" t="s">
        <v>2093</v>
      </c>
    </row>
    <row r="14" spans="1:13" ht="85.5">
      <c r="A14" s="155" t="str">
        <f t="shared" si="0"/>
        <v>InstructionsA14</v>
      </c>
      <c r="B14" s="155" t="s">
        <v>1962</v>
      </c>
      <c r="C14" s="155" t="s">
        <v>2094</v>
      </c>
      <c r="D14" s="155" t="s">
        <v>2095</v>
      </c>
      <c r="E14" s="213" t="s">
        <v>2096</v>
      </c>
      <c r="F14" s="155" t="s">
        <v>2097</v>
      </c>
      <c r="G14" s="155" t="s">
        <v>2098</v>
      </c>
      <c r="H14" s="155" t="s">
        <v>2099</v>
      </c>
      <c r="I14" s="155" t="s">
        <v>2100</v>
      </c>
      <c r="J14" s="155" t="s">
        <v>2101</v>
      </c>
      <c r="K14" s="210" t="s">
        <v>2102</v>
      </c>
      <c r="L14" s="238" t="s">
        <v>2103</v>
      </c>
      <c r="M14" s="155" t="s">
        <v>2104</v>
      </c>
    </row>
    <row r="15" spans="1:13" ht="30">
      <c r="A15" s="155" t="str">
        <f t="shared" si="0"/>
        <v>InstructionsA15</v>
      </c>
      <c r="B15" s="155" t="s">
        <v>1962</v>
      </c>
      <c r="C15" s="155" t="s">
        <v>2105</v>
      </c>
      <c r="D15" s="155" t="s">
        <v>2106</v>
      </c>
      <c r="E15" s="213" t="s">
        <v>2107</v>
      </c>
      <c r="F15" s="155" t="s">
        <v>2108</v>
      </c>
      <c r="G15" s="155" t="s">
        <v>2109</v>
      </c>
      <c r="H15" s="155" t="s">
        <v>2110</v>
      </c>
      <c r="I15" s="155" t="s">
        <v>2111</v>
      </c>
      <c r="J15" s="155" t="s">
        <v>2112</v>
      </c>
      <c r="K15" s="210" t="s">
        <v>2113</v>
      </c>
      <c r="L15" s="238" t="s">
        <v>2114</v>
      </c>
      <c r="M15" s="155" t="s">
        <v>2115</v>
      </c>
    </row>
    <row r="16" spans="1:13" ht="99.75">
      <c r="A16" s="155" t="str">
        <f t="shared" si="0"/>
        <v>InstructionsA16</v>
      </c>
      <c r="B16" s="155" t="s">
        <v>1962</v>
      </c>
      <c r="C16" s="155" t="s">
        <v>2116</v>
      </c>
      <c r="D16" s="155" t="s">
        <v>2117</v>
      </c>
      <c r="E16" s="213" t="s">
        <v>2118</v>
      </c>
      <c r="F16" s="155" t="s">
        <v>2119</v>
      </c>
      <c r="G16" s="155" t="s">
        <v>2120</v>
      </c>
      <c r="H16" s="155" t="s">
        <v>2121</v>
      </c>
      <c r="I16" s="155" t="s">
        <v>2122</v>
      </c>
      <c r="J16" s="155" t="s">
        <v>2123</v>
      </c>
      <c r="K16" s="232" t="s">
        <v>2124</v>
      </c>
      <c r="L16" s="238" t="s">
        <v>2125</v>
      </c>
      <c r="M16" s="155" t="s">
        <v>2126</v>
      </c>
    </row>
    <row r="17" spans="1:13" ht="42.75">
      <c r="A17" s="155" t="str">
        <f t="shared" si="0"/>
        <v>InstructionsA17</v>
      </c>
      <c r="B17" s="155" t="s">
        <v>1962</v>
      </c>
      <c r="C17" s="155" t="s">
        <v>2127</v>
      </c>
      <c r="D17" s="155" t="s">
        <v>2128</v>
      </c>
      <c r="E17" s="213" t="s">
        <v>2129</v>
      </c>
      <c r="F17" s="155" t="s">
        <v>2130</v>
      </c>
      <c r="G17" s="155" t="s">
        <v>2131</v>
      </c>
      <c r="H17" s="155" t="s">
        <v>2132</v>
      </c>
      <c r="I17" s="155" t="s">
        <v>2133</v>
      </c>
      <c r="J17" s="155" t="s">
        <v>2134</v>
      </c>
      <c r="K17" s="232" t="s">
        <v>2135</v>
      </c>
      <c r="L17" s="238" t="s">
        <v>2136</v>
      </c>
      <c r="M17" s="155" t="s">
        <v>2137</v>
      </c>
    </row>
    <row r="18" spans="1:13" ht="85.5">
      <c r="A18" s="155" t="str">
        <f t="shared" si="0"/>
        <v>InstructionsA18</v>
      </c>
      <c r="B18" s="155" t="s">
        <v>1962</v>
      </c>
      <c r="C18" s="155" t="s">
        <v>2138</v>
      </c>
      <c r="D18" s="155" t="s">
        <v>2139</v>
      </c>
      <c r="E18" s="213" t="s">
        <v>2140</v>
      </c>
      <c r="F18" s="155" t="s">
        <v>2141</v>
      </c>
      <c r="G18" s="155" t="s">
        <v>2142</v>
      </c>
      <c r="H18" s="155" t="s">
        <v>2143</v>
      </c>
      <c r="I18" s="155" t="s">
        <v>2144</v>
      </c>
      <c r="J18" s="155" t="s">
        <v>2145</v>
      </c>
      <c r="K18" s="232" t="s">
        <v>2146</v>
      </c>
      <c r="L18" s="238" t="s">
        <v>2147</v>
      </c>
      <c r="M18" s="155" t="s">
        <v>2148</v>
      </c>
    </row>
    <row r="19" spans="1:13" ht="75.75" customHeight="1">
      <c r="A19" s="155" t="str">
        <f t="shared" si="0"/>
        <v>InstructionsA19</v>
      </c>
      <c r="B19" s="155" t="s">
        <v>1962</v>
      </c>
      <c r="C19" s="155" t="s">
        <v>2149</v>
      </c>
      <c r="D19" s="155" t="s">
        <v>2150</v>
      </c>
      <c r="E19" s="155" t="s">
        <v>2151</v>
      </c>
      <c r="F19" s="155" t="s">
        <v>2152</v>
      </c>
      <c r="G19" s="155" t="s">
        <v>1999</v>
      </c>
      <c r="H19" s="155" t="s">
        <v>2153</v>
      </c>
      <c r="I19" s="155" t="s">
        <v>2001</v>
      </c>
      <c r="J19" s="155" t="s">
        <v>2154</v>
      </c>
      <c r="K19" s="155" t="s">
        <v>2155</v>
      </c>
      <c r="L19" s="155" t="s">
        <v>2156</v>
      </c>
      <c r="M19" s="155" t="s">
        <v>2157</v>
      </c>
    </row>
    <row r="20" spans="1:13" ht="42.75">
      <c r="A20" s="155" t="str">
        <f t="shared" si="0"/>
        <v>InstructionsA20</v>
      </c>
      <c r="B20" s="155" t="s">
        <v>1962</v>
      </c>
      <c r="C20" s="155" t="s">
        <v>2158</v>
      </c>
      <c r="D20" s="155" t="s">
        <v>2159</v>
      </c>
      <c r="E20" s="213" t="s">
        <v>2160</v>
      </c>
      <c r="F20" s="155" t="s">
        <v>2161</v>
      </c>
      <c r="G20" s="155" t="s">
        <v>2162</v>
      </c>
      <c r="H20" s="155" t="s">
        <v>2163</v>
      </c>
      <c r="I20" s="155" t="s">
        <v>2164</v>
      </c>
      <c r="J20" s="155" t="s">
        <v>2165</v>
      </c>
      <c r="K20" s="232" t="s">
        <v>2166</v>
      </c>
      <c r="L20" s="238" t="s">
        <v>2167</v>
      </c>
      <c r="M20" s="155" t="s">
        <v>2168</v>
      </c>
    </row>
    <row r="21" spans="1:13" ht="42.75">
      <c r="A21" s="155" t="str">
        <f t="shared" si="0"/>
        <v>InstructionsA21</v>
      </c>
      <c r="B21" s="155" t="s">
        <v>1962</v>
      </c>
      <c r="C21" s="155" t="s">
        <v>2169</v>
      </c>
      <c r="D21" s="155" t="s">
        <v>2170</v>
      </c>
      <c r="E21" s="213" t="s">
        <v>2171</v>
      </c>
      <c r="F21" s="155" t="s">
        <v>2172</v>
      </c>
      <c r="G21" s="155" t="s">
        <v>2173</v>
      </c>
      <c r="H21" s="155" t="s">
        <v>2174</v>
      </c>
      <c r="I21" s="155" t="s">
        <v>2175</v>
      </c>
      <c r="J21" s="155" t="s">
        <v>2176</v>
      </c>
      <c r="K21" s="232" t="s">
        <v>2177</v>
      </c>
      <c r="L21" s="238" t="s">
        <v>2178</v>
      </c>
      <c r="M21" s="155" t="s">
        <v>2179</v>
      </c>
    </row>
    <row r="22" spans="1:13" ht="54.75" customHeight="1">
      <c r="A22" s="155" t="str">
        <f t="shared" si="0"/>
        <v>InstructionsA23</v>
      </c>
      <c r="B22" s="155" t="s">
        <v>1962</v>
      </c>
      <c r="C22" s="155" t="s">
        <v>2180</v>
      </c>
      <c r="D22" s="155" t="s">
        <v>2181</v>
      </c>
      <c r="E22" s="155" t="s">
        <v>2182</v>
      </c>
      <c r="F22" s="155" t="s">
        <v>2183</v>
      </c>
      <c r="G22" s="155" t="s">
        <v>2184</v>
      </c>
      <c r="H22" s="155" t="s">
        <v>2153</v>
      </c>
      <c r="I22" s="155" t="s">
        <v>2185</v>
      </c>
      <c r="J22" s="155" t="s">
        <v>2186</v>
      </c>
      <c r="K22" s="155" t="s">
        <v>2187</v>
      </c>
      <c r="L22" s="155" t="s">
        <v>2188</v>
      </c>
      <c r="M22" s="155" t="s">
        <v>2189</v>
      </c>
    </row>
    <row r="23" spans="1:13" ht="153">
      <c r="A23" s="155" t="str">
        <f t="shared" si="0"/>
        <v>InstructionsA24</v>
      </c>
      <c r="B23" s="155" t="s">
        <v>1962</v>
      </c>
      <c r="C23" s="155" t="s">
        <v>2190</v>
      </c>
      <c r="D23" s="112" t="s">
        <v>2191</v>
      </c>
      <c r="E23" s="112" t="s">
        <v>2192</v>
      </c>
      <c r="F23" s="112" t="s">
        <v>2193</v>
      </c>
      <c r="G23" s="112" t="s">
        <v>2194</v>
      </c>
      <c r="H23" s="112" t="s">
        <v>2195</v>
      </c>
      <c r="I23" s="112" t="s">
        <v>2196</v>
      </c>
      <c r="J23" s="112" t="s">
        <v>2197</v>
      </c>
      <c r="K23" s="112" t="s">
        <v>2198</v>
      </c>
      <c r="L23" s="112" t="s">
        <v>2199</v>
      </c>
      <c r="M23" s="112" t="s">
        <v>2200</v>
      </c>
    </row>
    <row r="24" spans="1:13" ht="127.5">
      <c r="A24" s="155" t="str">
        <f t="shared" si="0"/>
        <v>InstructionsA25</v>
      </c>
      <c r="B24" s="155" t="s">
        <v>1962</v>
      </c>
      <c r="C24" s="155" t="s">
        <v>2201</v>
      </c>
      <c r="D24" s="112" t="s">
        <v>2202</v>
      </c>
      <c r="E24" s="112" t="s">
        <v>2203</v>
      </c>
      <c r="F24" s="112" t="s">
        <v>2204</v>
      </c>
      <c r="G24" s="112" t="s">
        <v>2205</v>
      </c>
      <c r="H24" s="112" t="s">
        <v>2206</v>
      </c>
      <c r="I24" s="112" t="s">
        <v>2207</v>
      </c>
      <c r="J24" s="112" t="s">
        <v>2208</v>
      </c>
      <c r="K24" s="112" t="s">
        <v>2209</v>
      </c>
      <c r="L24" s="112" t="s">
        <v>2210</v>
      </c>
      <c r="M24" s="112" t="s">
        <v>2211</v>
      </c>
    </row>
    <row r="25" spans="1:13" ht="409.5">
      <c r="A25" s="155" t="str">
        <f t="shared" si="0"/>
        <v>InstructionsA26</v>
      </c>
      <c r="B25" s="155" t="s">
        <v>1962</v>
      </c>
      <c r="C25" s="155" t="s">
        <v>2212</v>
      </c>
      <c r="D25" s="112" t="s">
        <v>2213</v>
      </c>
      <c r="E25" s="259" t="s">
        <v>2214</v>
      </c>
      <c r="F25" s="112" t="s">
        <v>2215</v>
      </c>
      <c r="G25" s="234" t="s">
        <v>2216</v>
      </c>
      <c r="H25" s="240" t="s">
        <v>2217</v>
      </c>
      <c r="I25" s="240" t="s">
        <v>2218</v>
      </c>
      <c r="J25" s="234" t="s">
        <v>2219</v>
      </c>
      <c r="K25" s="241" t="s">
        <v>2220</v>
      </c>
      <c r="L25" s="234" t="s">
        <v>2221</v>
      </c>
      <c r="M25" s="234" t="s">
        <v>2222</v>
      </c>
    </row>
    <row r="26" spans="1:13" ht="57">
      <c r="A26" s="155" t="str">
        <f t="shared" si="0"/>
        <v>InstructionsA27</v>
      </c>
      <c r="B26" s="155" t="s">
        <v>1962</v>
      </c>
      <c r="C26" s="155" t="s">
        <v>2223</v>
      </c>
      <c r="D26" s="155" t="s">
        <v>2224</v>
      </c>
      <c r="E26" s="258" t="s">
        <v>2225</v>
      </c>
      <c r="F26" s="155" t="s">
        <v>2226</v>
      </c>
      <c r="G26" s="155" t="s">
        <v>2227</v>
      </c>
      <c r="H26" s="155" t="s">
        <v>2228</v>
      </c>
      <c r="I26" s="155" t="s">
        <v>2229</v>
      </c>
      <c r="J26" s="155" t="s">
        <v>2230</v>
      </c>
      <c r="K26" s="232" t="s">
        <v>2231</v>
      </c>
      <c r="L26" s="238" t="s">
        <v>2232</v>
      </c>
      <c r="M26" s="155" t="s">
        <v>2233</v>
      </c>
    </row>
    <row r="27" spans="1:13" ht="409.5">
      <c r="A27" s="155" t="str">
        <f t="shared" si="0"/>
        <v>InstructionsA28</v>
      </c>
      <c r="B27" s="155" t="s">
        <v>1962</v>
      </c>
      <c r="C27" s="155" t="s">
        <v>2234</v>
      </c>
      <c r="D27" s="112" t="s">
        <v>2235</v>
      </c>
      <c r="E27" s="259" t="s">
        <v>2236</v>
      </c>
      <c r="F27" s="264" t="s">
        <v>2237</v>
      </c>
      <c r="G27" s="240" t="s">
        <v>2238</v>
      </c>
      <c r="H27" s="240" t="s">
        <v>2239</v>
      </c>
      <c r="I27" s="240" t="s">
        <v>2240</v>
      </c>
      <c r="J27" s="240" t="s">
        <v>2241</v>
      </c>
      <c r="K27" s="241" t="s">
        <v>2242</v>
      </c>
      <c r="L27" s="234" t="s">
        <v>2243</v>
      </c>
      <c r="M27" s="234" t="s">
        <v>2244</v>
      </c>
    </row>
    <row r="28" spans="1:13" ht="348" customHeight="1">
      <c r="A28" s="155" t="str">
        <f>B28&amp;C28</f>
        <v>InstructionsA29</v>
      </c>
      <c r="B28" s="155" t="s">
        <v>1962</v>
      </c>
      <c r="C28" s="155" t="s">
        <v>2245</v>
      </c>
      <c r="D28" s="112" t="s">
        <v>2246</v>
      </c>
      <c r="E28" s="112" t="s">
        <v>2247</v>
      </c>
      <c r="F28" s="112" t="s">
        <v>2248</v>
      </c>
      <c r="G28" s="112" t="s">
        <v>2249</v>
      </c>
      <c r="H28" s="112" t="s">
        <v>2250</v>
      </c>
      <c r="I28" s="112" t="s">
        <v>2251</v>
      </c>
      <c r="J28" s="112" t="s">
        <v>2252</v>
      </c>
      <c r="K28" s="112" t="s">
        <v>2253</v>
      </c>
      <c r="L28" s="112" t="s">
        <v>2254</v>
      </c>
      <c r="M28" s="112" t="s">
        <v>2255</v>
      </c>
    </row>
    <row r="29" spans="1:13" ht="234" customHeight="1">
      <c r="A29" s="155" t="str">
        <f t="shared" ref="A29:A47" si="1">B29&amp;C29</f>
        <v>InstructionsA30</v>
      </c>
      <c r="B29" s="155" t="s">
        <v>1962</v>
      </c>
      <c r="C29" s="155" t="s">
        <v>2256</v>
      </c>
      <c r="D29" s="112" t="s">
        <v>2257</v>
      </c>
      <c r="E29" s="112" t="s">
        <v>2258</v>
      </c>
      <c r="F29" s="112" t="s">
        <v>2259</v>
      </c>
      <c r="G29" s="112" t="s">
        <v>2260</v>
      </c>
      <c r="H29" s="112" t="s">
        <v>2261</v>
      </c>
      <c r="I29" s="112" t="s">
        <v>2262</v>
      </c>
      <c r="J29" s="112" t="s">
        <v>2263</v>
      </c>
      <c r="K29" s="112" t="s">
        <v>2264</v>
      </c>
      <c r="L29" s="112" t="s">
        <v>2265</v>
      </c>
      <c r="M29" s="112" t="s">
        <v>2266</v>
      </c>
    </row>
    <row r="30" spans="1:13" ht="216.75">
      <c r="A30" s="155" t="str">
        <f t="shared" si="1"/>
        <v>InstructionsA31</v>
      </c>
      <c r="B30" s="155" t="s">
        <v>1962</v>
      </c>
      <c r="C30" s="155" t="s">
        <v>2267</v>
      </c>
      <c r="D30" s="112" t="s">
        <v>2268</v>
      </c>
      <c r="E30" s="257" t="s">
        <v>2269</v>
      </c>
      <c r="F30" s="112" t="s">
        <v>2270</v>
      </c>
      <c r="G30" s="112" t="s">
        <v>2271</v>
      </c>
      <c r="H30" s="112" t="s">
        <v>2272</v>
      </c>
      <c r="I30" s="112" t="s">
        <v>2273</v>
      </c>
      <c r="J30" s="112" t="s">
        <v>2274</v>
      </c>
      <c r="K30" s="112" t="s">
        <v>2275</v>
      </c>
      <c r="L30" s="242" t="s">
        <v>2276</v>
      </c>
      <c r="M30" s="112" t="s">
        <v>2277</v>
      </c>
    </row>
    <row r="31" spans="1:13" ht="270">
      <c r="A31" s="155" t="str">
        <f t="shared" si="1"/>
        <v>InstructionsA32</v>
      </c>
      <c r="B31" s="155" t="s">
        <v>1962</v>
      </c>
      <c r="C31" s="155" t="s">
        <v>2278</v>
      </c>
      <c r="D31" s="112" t="s">
        <v>2279</v>
      </c>
      <c r="E31" s="259" t="s">
        <v>2280</v>
      </c>
      <c r="F31" s="266" t="s">
        <v>2281</v>
      </c>
      <c r="G31" s="269" t="s">
        <v>2282</v>
      </c>
      <c r="H31" s="240" t="s">
        <v>2283</v>
      </c>
      <c r="I31" s="234" t="s">
        <v>2284</v>
      </c>
      <c r="J31" s="234" t="s">
        <v>2285</v>
      </c>
      <c r="K31" s="241" t="s">
        <v>2286</v>
      </c>
      <c r="L31" s="234" t="s">
        <v>2287</v>
      </c>
      <c r="M31" s="234" t="s">
        <v>2288</v>
      </c>
    </row>
    <row r="32" spans="1:13" ht="135">
      <c r="A32" s="155" t="str">
        <f t="shared" si="1"/>
        <v>InstructionsA33</v>
      </c>
      <c r="B32" s="155" t="s">
        <v>1962</v>
      </c>
      <c r="C32" s="155" t="s">
        <v>2289</v>
      </c>
      <c r="D32" s="112" t="s">
        <v>2290</v>
      </c>
      <c r="E32" s="214" t="s">
        <v>2291</v>
      </c>
      <c r="F32" s="266" t="s">
        <v>2292</v>
      </c>
      <c r="G32" s="269" t="s">
        <v>2293</v>
      </c>
      <c r="H32" s="240" t="s">
        <v>2294</v>
      </c>
      <c r="I32" s="234" t="s">
        <v>2295</v>
      </c>
      <c r="J32" s="234" t="s">
        <v>2296</v>
      </c>
      <c r="K32" s="241" t="s">
        <v>2297</v>
      </c>
      <c r="L32" s="234" t="s">
        <v>2298</v>
      </c>
      <c r="M32" s="234" t="s">
        <v>2299</v>
      </c>
    </row>
    <row r="33" spans="1:13" ht="135">
      <c r="A33" s="155" t="str">
        <f t="shared" si="1"/>
        <v>InstructionsA34</v>
      </c>
      <c r="B33" s="155" t="s">
        <v>1962</v>
      </c>
      <c r="C33" s="155" t="s">
        <v>2300</v>
      </c>
      <c r="D33" s="112" t="s">
        <v>2301</v>
      </c>
      <c r="E33" s="259" t="s">
        <v>2302</v>
      </c>
      <c r="F33" s="266" t="s">
        <v>2303</v>
      </c>
      <c r="G33" s="269" t="s">
        <v>2304</v>
      </c>
      <c r="H33" s="240" t="s">
        <v>2305</v>
      </c>
      <c r="I33" s="234" t="s">
        <v>2306</v>
      </c>
      <c r="J33" s="234" t="s">
        <v>2307</v>
      </c>
      <c r="K33" s="241" t="s">
        <v>2308</v>
      </c>
      <c r="L33" s="234" t="s">
        <v>2309</v>
      </c>
      <c r="M33" s="234" t="s">
        <v>2310</v>
      </c>
    </row>
    <row r="34" spans="1:13" ht="42.75">
      <c r="A34" s="155" t="str">
        <f t="shared" si="1"/>
        <v>InstructionsA35</v>
      </c>
      <c r="B34" s="155" t="s">
        <v>1962</v>
      </c>
      <c r="C34" s="155" t="s">
        <v>2311</v>
      </c>
      <c r="D34" s="155" t="s">
        <v>2312</v>
      </c>
      <c r="E34" s="213" t="s">
        <v>2313</v>
      </c>
      <c r="F34" s="155" t="s">
        <v>2314</v>
      </c>
      <c r="G34" s="155" t="s">
        <v>2315</v>
      </c>
      <c r="H34" s="155" t="s">
        <v>2316</v>
      </c>
      <c r="I34" s="155" t="s">
        <v>2317</v>
      </c>
      <c r="J34" s="155" t="s">
        <v>2318</v>
      </c>
      <c r="K34" s="208" t="s">
        <v>2319</v>
      </c>
      <c r="L34" s="238" t="s">
        <v>2320</v>
      </c>
      <c r="M34" s="155" t="s">
        <v>2321</v>
      </c>
    </row>
    <row r="35" spans="1:13" ht="75">
      <c r="A35" s="155" t="str">
        <f t="shared" si="1"/>
        <v>InstructionsA37</v>
      </c>
      <c r="B35" s="155" t="s">
        <v>1962</v>
      </c>
      <c r="C35" s="155" t="s">
        <v>2322</v>
      </c>
      <c r="D35" s="155" t="s">
        <v>2323</v>
      </c>
      <c r="E35" s="214" t="s">
        <v>2324</v>
      </c>
      <c r="F35" s="266" t="s">
        <v>2325</v>
      </c>
      <c r="G35" s="270" t="s">
        <v>2326</v>
      </c>
      <c r="H35" s="234" t="s">
        <v>2327</v>
      </c>
      <c r="I35" s="234" t="s">
        <v>2328</v>
      </c>
      <c r="J35" s="234" t="s">
        <v>2329</v>
      </c>
      <c r="K35" s="241" t="s">
        <v>2330</v>
      </c>
      <c r="L35" s="234" t="s">
        <v>2331</v>
      </c>
      <c r="M35" s="234" t="s">
        <v>2332</v>
      </c>
    </row>
    <row r="36" spans="1:13" ht="33.75" customHeight="1">
      <c r="A36" s="155" t="str">
        <f t="shared" si="1"/>
        <v>InstructionsA38</v>
      </c>
      <c r="B36" s="155" t="s">
        <v>1962</v>
      </c>
      <c r="C36" s="155" t="s">
        <v>2333</v>
      </c>
      <c r="D36" s="155" t="s">
        <v>2334</v>
      </c>
      <c r="E36" s="213" t="s">
        <v>2335</v>
      </c>
      <c r="F36" s="155" t="s">
        <v>2336</v>
      </c>
      <c r="G36" s="155" t="s">
        <v>2337</v>
      </c>
      <c r="H36" s="155" t="s">
        <v>2338</v>
      </c>
      <c r="I36" s="155" t="s">
        <v>2339</v>
      </c>
      <c r="J36" s="155" t="s">
        <v>2340</v>
      </c>
      <c r="K36" s="232" t="s">
        <v>2341</v>
      </c>
      <c r="L36" s="238" t="s">
        <v>2342</v>
      </c>
      <c r="M36" s="155" t="s">
        <v>2343</v>
      </c>
    </row>
    <row r="37" spans="1:13" ht="114">
      <c r="A37" s="155" t="str">
        <f t="shared" si="1"/>
        <v>InstructionsA39</v>
      </c>
      <c r="B37" s="155" t="s">
        <v>1962</v>
      </c>
      <c r="C37" s="155" t="s">
        <v>2344</v>
      </c>
      <c r="D37" s="155" t="s">
        <v>2345</v>
      </c>
      <c r="E37" s="155" t="s">
        <v>2346</v>
      </c>
      <c r="F37" s="155" t="s">
        <v>2347</v>
      </c>
      <c r="G37" s="155" t="s">
        <v>2348</v>
      </c>
      <c r="H37" s="155" t="s">
        <v>2349</v>
      </c>
      <c r="I37" s="155" t="s">
        <v>2350</v>
      </c>
      <c r="J37" s="155" t="s">
        <v>2351</v>
      </c>
      <c r="K37" s="155" t="s">
        <v>2352</v>
      </c>
      <c r="L37" s="155" t="s">
        <v>2353</v>
      </c>
      <c r="M37" s="155" t="s">
        <v>2354</v>
      </c>
    </row>
    <row r="38" spans="1:13" ht="128.25">
      <c r="A38" s="155" t="str">
        <f t="shared" si="1"/>
        <v>InstructionsA40</v>
      </c>
      <c r="B38" s="155" t="s">
        <v>1962</v>
      </c>
      <c r="C38" s="155" t="s">
        <v>2355</v>
      </c>
      <c r="D38" s="155" t="s">
        <v>2356</v>
      </c>
      <c r="E38" s="155" t="s">
        <v>2357</v>
      </c>
      <c r="F38" s="155" t="s">
        <v>2358</v>
      </c>
      <c r="G38" s="155" t="s">
        <v>2359</v>
      </c>
      <c r="H38" s="155" t="s">
        <v>2360</v>
      </c>
      <c r="I38" s="155" t="s">
        <v>2350</v>
      </c>
      <c r="J38" s="155" t="s">
        <v>2361</v>
      </c>
      <c r="K38" s="155" t="s">
        <v>2362</v>
      </c>
      <c r="L38" s="155" t="s">
        <v>2363</v>
      </c>
      <c r="M38" s="155" t="s">
        <v>2354</v>
      </c>
    </row>
    <row r="39" spans="1:13" ht="120">
      <c r="A39" s="155" t="str">
        <f t="shared" si="1"/>
        <v>InstructionsA41</v>
      </c>
      <c r="B39" s="155" t="s">
        <v>1962</v>
      </c>
      <c r="C39" s="155" t="s">
        <v>2364</v>
      </c>
      <c r="D39" s="112" t="s">
        <v>2365</v>
      </c>
      <c r="E39" s="214" t="s">
        <v>2366</v>
      </c>
      <c r="F39" s="264" t="s">
        <v>2367</v>
      </c>
      <c r="G39" s="234" t="s">
        <v>2368</v>
      </c>
      <c r="H39" s="234" t="s">
        <v>2369</v>
      </c>
      <c r="I39" s="234" t="s">
        <v>2370</v>
      </c>
      <c r="J39" s="234" t="s">
        <v>2371</v>
      </c>
      <c r="K39" s="241" t="s">
        <v>2372</v>
      </c>
      <c r="L39" s="234" t="s">
        <v>2373</v>
      </c>
      <c r="M39" s="234" t="s">
        <v>2374</v>
      </c>
    </row>
    <row r="40" spans="1:13" ht="409.5">
      <c r="A40" s="155" t="str">
        <f t="shared" si="1"/>
        <v>InstructionsA42</v>
      </c>
      <c r="B40" s="155" t="s">
        <v>1962</v>
      </c>
      <c r="C40" s="155" t="s">
        <v>2375</v>
      </c>
      <c r="D40" s="155" t="s">
        <v>2376</v>
      </c>
      <c r="E40" s="155" t="s">
        <v>2377</v>
      </c>
      <c r="F40" s="155" t="s">
        <v>2378</v>
      </c>
      <c r="G40" s="155" t="s">
        <v>2379</v>
      </c>
      <c r="H40" s="155" t="s">
        <v>2380</v>
      </c>
      <c r="I40" s="155" t="s">
        <v>2381</v>
      </c>
      <c r="J40" s="155" t="s">
        <v>2382</v>
      </c>
      <c r="K40" s="155" t="s">
        <v>2383</v>
      </c>
      <c r="L40" s="155" t="s">
        <v>2384</v>
      </c>
      <c r="M40" s="155" t="s">
        <v>2385</v>
      </c>
    </row>
    <row r="41" spans="1:13" ht="240">
      <c r="A41" s="155" t="str">
        <f t="shared" si="1"/>
        <v>InstructionsA43</v>
      </c>
      <c r="B41" s="155" t="s">
        <v>1962</v>
      </c>
      <c r="C41" s="155" t="s">
        <v>2386</v>
      </c>
      <c r="D41" s="112" t="s">
        <v>2387</v>
      </c>
      <c r="E41" s="259" t="s">
        <v>2388</v>
      </c>
      <c r="F41" s="264" t="s">
        <v>2389</v>
      </c>
      <c r="G41" s="234" t="s">
        <v>2390</v>
      </c>
      <c r="H41" s="240" t="s">
        <v>2391</v>
      </c>
      <c r="I41" s="234" t="s">
        <v>2392</v>
      </c>
      <c r="J41" s="234" t="s">
        <v>2393</v>
      </c>
      <c r="K41" s="241" t="s">
        <v>2394</v>
      </c>
      <c r="L41" s="234" t="s">
        <v>2395</v>
      </c>
      <c r="M41" s="234" t="s">
        <v>2396</v>
      </c>
    </row>
    <row r="42" spans="1:13" ht="225">
      <c r="A42" s="155" t="str">
        <f t="shared" si="1"/>
        <v>InstructionsA44</v>
      </c>
      <c r="B42" s="155" t="s">
        <v>1962</v>
      </c>
      <c r="C42" s="155" t="s">
        <v>2397</v>
      </c>
      <c r="D42" s="155" t="s">
        <v>2398</v>
      </c>
      <c r="E42" s="259" t="s">
        <v>2399</v>
      </c>
      <c r="F42" s="264" t="s">
        <v>2400</v>
      </c>
      <c r="G42" s="234" t="s">
        <v>2401</v>
      </c>
      <c r="H42" s="240" t="s">
        <v>2402</v>
      </c>
      <c r="I42" s="234" t="s">
        <v>2403</v>
      </c>
      <c r="J42" s="234" t="s">
        <v>2404</v>
      </c>
      <c r="K42" s="241" t="s">
        <v>2405</v>
      </c>
      <c r="L42" s="234" t="s">
        <v>2406</v>
      </c>
      <c r="M42" s="234" t="s">
        <v>2407</v>
      </c>
    </row>
    <row r="43" spans="1:13" ht="105">
      <c r="A43" s="155" t="str">
        <f t="shared" si="1"/>
        <v>InstructionsA45</v>
      </c>
      <c r="B43" s="155" t="s">
        <v>1962</v>
      </c>
      <c r="C43" s="155" t="s">
        <v>2408</v>
      </c>
      <c r="D43" s="155" t="s">
        <v>2409</v>
      </c>
      <c r="E43" s="259" t="s">
        <v>2410</v>
      </c>
      <c r="F43" s="264" t="s">
        <v>2411</v>
      </c>
      <c r="G43" s="234" t="s">
        <v>2412</v>
      </c>
      <c r="H43" s="234" t="s">
        <v>2413</v>
      </c>
      <c r="I43" s="234" t="s">
        <v>2414</v>
      </c>
      <c r="J43" s="234" t="s">
        <v>2415</v>
      </c>
      <c r="K43" s="241" t="s">
        <v>2416</v>
      </c>
      <c r="L43" s="234" t="s">
        <v>2417</v>
      </c>
      <c r="M43" s="234" t="s">
        <v>2418</v>
      </c>
    </row>
    <row r="44" spans="1:13" ht="139.5" customHeight="1">
      <c r="A44" s="155" t="str">
        <f t="shared" si="1"/>
        <v>InstructionsA46</v>
      </c>
      <c r="B44" s="155" t="s">
        <v>1962</v>
      </c>
      <c r="C44" s="155" t="s">
        <v>2419</v>
      </c>
      <c r="D44" s="155" t="s">
        <v>2420</v>
      </c>
      <c r="E44" s="155" t="s">
        <v>2421</v>
      </c>
      <c r="F44" s="155" t="s">
        <v>2422</v>
      </c>
      <c r="G44" s="155" t="s">
        <v>2423</v>
      </c>
      <c r="H44" s="155" t="s">
        <v>2424</v>
      </c>
      <c r="I44" s="155" t="s">
        <v>2425</v>
      </c>
      <c r="J44" s="155" t="s">
        <v>2426</v>
      </c>
      <c r="K44" s="155" t="s">
        <v>2427</v>
      </c>
      <c r="L44" s="155" t="s">
        <v>2428</v>
      </c>
      <c r="M44" s="155" t="s">
        <v>2429</v>
      </c>
    </row>
    <row r="45" spans="1:13" ht="42.75">
      <c r="A45" s="155" t="str">
        <f t="shared" si="1"/>
        <v>InstructionsA48</v>
      </c>
      <c r="B45" s="155" t="s">
        <v>1962</v>
      </c>
      <c r="C45" s="155" t="s">
        <v>2430</v>
      </c>
      <c r="D45" s="155" t="s">
        <v>2431</v>
      </c>
      <c r="E45" s="213" t="s">
        <v>2432</v>
      </c>
      <c r="F45" s="155" t="s">
        <v>2433</v>
      </c>
      <c r="G45" s="155" t="s">
        <v>2434</v>
      </c>
      <c r="H45" s="155" t="s">
        <v>2435</v>
      </c>
      <c r="I45" s="155" t="s">
        <v>2436</v>
      </c>
      <c r="J45" s="155" t="s">
        <v>2437</v>
      </c>
      <c r="K45" s="232" t="s">
        <v>2438</v>
      </c>
      <c r="L45" s="238" t="s">
        <v>2439</v>
      </c>
      <c r="M45" s="155" t="s">
        <v>2440</v>
      </c>
    </row>
    <row r="46" spans="1:13" ht="28.5">
      <c r="A46" s="155" t="str">
        <f t="shared" si="1"/>
        <v>InstructionsA49</v>
      </c>
      <c r="B46" s="155" t="s">
        <v>1962</v>
      </c>
      <c r="C46" s="155" t="s">
        <v>2441</v>
      </c>
      <c r="D46" s="155" t="s">
        <v>2442</v>
      </c>
      <c r="E46" s="213" t="s">
        <v>2443</v>
      </c>
      <c r="F46" s="155" t="s">
        <v>2444</v>
      </c>
      <c r="G46" s="155" t="s">
        <v>2445</v>
      </c>
      <c r="H46" s="155" t="s">
        <v>2446</v>
      </c>
      <c r="I46" s="155" t="s">
        <v>2447</v>
      </c>
      <c r="J46" s="155" t="s">
        <v>2448</v>
      </c>
      <c r="K46" s="232" t="s">
        <v>2449</v>
      </c>
      <c r="L46" s="238" t="s">
        <v>2450</v>
      </c>
      <c r="M46" s="155" t="s">
        <v>2451</v>
      </c>
    </row>
    <row r="47" spans="1:13" ht="105">
      <c r="A47" s="155" t="str">
        <f t="shared" si="1"/>
        <v>InstructionsA50</v>
      </c>
      <c r="B47" s="155" t="s">
        <v>1962</v>
      </c>
      <c r="C47" s="155" t="s">
        <v>2452</v>
      </c>
      <c r="D47" s="155" t="s">
        <v>2453</v>
      </c>
      <c r="E47" s="259" t="s">
        <v>2454</v>
      </c>
      <c r="F47" s="264" t="s">
        <v>2455</v>
      </c>
      <c r="G47" s="234" t="s">
        <v>2456</v>
      </c>
      <c r="H47" s="240" t="s">
        <v>2457</v>
      </c>
      <c r="I47" s="240" t="s">
        <v>2458</v>
      </c>
      <c r="J47" s="234" t="s">
        <v>2459</v>
      </c>
      <c r="K47" s="241" t="s">
        <v>2460</v>
      </c>
      <c r="L47" s="234" t="s">
        <v>2461</v>
      </c>
      <c r="M47" s="240" t="s">
        <v>2462</v>
      </c>
    </row>
    <row r="48" spans="1:13" ht="85.5">
      <c r="A48" s="203" t="s">
        <v>2463</v>
      </c>
      <c r="B48" s="203" t="s">
        <v>1962</v>
      </c>
      <c r="C48" s="155" t="s">
        <v>2464</v>
      </c>
      <c r="D48" s="203" t="s">
        <v>2465</v>
      </c>
      <c r="E48" s="258" t="s">
        <v>2466</v>
      </c>
      <c r="F48" s="155" t="s">
        <v>2467</v>
      </c>
      <c r="G48" s="143" t="s">
        <v>2468</v>
      </c>
      <c r="H48" s="155" t="s">
        <v>2469</v>
      </c>
      <c r="I48" s="155" t="s">
        <v>2470</v>
      </c>
      <c r="J48" s="155" t="s">
        <v>2471</v>
      </c>
      <c r="K48" s="155" t="s">
        <v>2472</v>
      </c>
      <c r="L48" s="243" t="s">
        <v>2473</v>
      </c>
      <c r="M48" s="155" t="s">
        <v>2474</v>
      </c>
    </row>
    <row r="49" spans="1:13" ht="57">
      <c r="A49" s="155" t="str">
        <f t="shared" ref="A49:A74" si="2">B49&amp;C49</f>
        <v>InstructionsA52</v>
      </c>
      <c r="B49" s="155" t="s">
        <v>1962</v>
      </c>
      <c r="C49" s="155" t="s">
        <v>2475</v>
      </c>
      <c r="D49" s="155" t="s">
        <v>2476</v>
      </c>
      <c r="E49" s="258" t="s">
        <v>2477</v>
      </c>
      <c r="F49" s="155" t="s">
        <v>2478</v>
      </c>
      <c r="G49" s="155" t="s">
        <v>2479</v>
      </c>
      <c r="H49" s="155" t="s">
        <v>2480</v>
      </c>
      <c r="I49" s="155" t="s">
        <v>2481</v>
      </c>
      <c r="J49" s="155" t="s">
        <v>2482</v>
      </c>
      <c r="K49" s="232" t="s">
        <v>2483</v>
      </c>
      <c r="L49" s="238" t="s">
        <v>2484</v>
      </c>
      <c r="M49" s="155" t="s">
        <v>2485</v>
      </c>
    </row>
    <row r="50" spans="1:13" ht="156.75">
      <c r="A50" s="155" t="str">
        <f t="shared" si="2"/>
        <v>InstructionsA53</v>
      </c>
      <c r="B50" s="155" t="s">
        <v>1962</v>
      </c>
      <c r="C50" s="155" t="s">
        <v>2486</v>
      </c>
      <c r="D50" s="155" t="s">
        <v>2487</v>
      </c>
      <c r="E50" s="259" t="s">
        <v>2488</v>
      </c>
      <c r="F50" s="264" t="s">
        <v>2489</v>
      </c>
      <c r="G50" s="240" t="s">
        <v>2490</v>
      </c>
      <c r="H50" s="240" t="s">
        <v>2491</v>
      </c>
      <c r="I50" s="240" t="s">
        <v>2492</v>
      </c>
      <c r="J50" s="234" t="s">
        <v>2493</v>
      </c>
      <c r="K50" s="241" t="s">
        <v>2494</v>
      </c>
      <c r="L50" s="234" t="s">
        <v>2495</v>
      </c>
      <c r="M50" s="240" t="s">
        <v>2496</v>
      </c>
    </row>
    <row r="51" spans="1:13" ht="85.5">
      <c r="A51" s="155" t="str">
        <f t="shared" si="2"/>
        <v>InstructionsA54</v>
      </c>
      <c r="B51" s="155" t="s">
        <v>1962</v>
      </c>
      <c r="C51" s="155" t="s">
        <v>2497</v>
      </c>
      <c r="D51" s="155" t="s">
        <v>2498</v>
      </c>
      <c r="E51" s="258" t="s">
        <v>2499</v>
      </c>
      <c r="F51" s="155" t="s">
        <v>2500</v>
      </c>
      <c r="G51" s="155" t="s">
        <v>2501</v>
      </c>
      <c r="H51" s="155" t="s">
        <v>2502</v>
      </c>
      <c r="I51" s="155" t="s">
        <v>2503</v>
      </c>
      <c r="J51" s="155" t="s">
        <v>2504</v>
      </c>
      <c r="K51" s="232" t="s">
        <v>2505</v>
      </c>
      <c r="L51" s="238" t="s">
        <v>2506</v>
      </c>
      <c r="M51" s="155" t="s">
        <v>2507</v>
      </c>
    </row>
    <row r="52" spans="1:13" ht="99.75">
      <c r="A52" s="155" t="str">
        <f t="shared" si="2"/>
        <v>InstructionsA55</v>
      </c>
      <c r="B52" s="155" t="s">
        <v>1962</v>
      </c>
      <c r="C52" s="155" t="s">
        <v>2508</v>
      </c>
      <c r="D52" s="155" t="s">
        <v>2509</v>
      </c>
      <c r="E52" s="155" t="s">
        <v>2510</v>
      </c>
      <c r="F52" s="155" t="s">
        <v>2511</v>
      </c>
      <c r="G52" s="155" t="s">
        <v>2512</v>
      </c>
      <c r="H52" s="155" t="s">
        <v>2513</v>
      </c>
      <c r="I52" s="155" t="s">
        <v>2514</v>
      </c>
      <c r="J52" s="155" t="s">
        <v>2515</v>
      </c>
      <c r="K52" s="232" t="s">
        <v>2516</v>
      </c>
      <c r="L52" s="238" t="s">
        <v>2517</v>
      </c>
      <c r="M52" s="155" t="s">
        <v>2518</v>
      </c>
    </row>
    <row r="53" spans="1:13" ht="128.25">
      <c r="A53" s="155" t="str">
        <f t="shared" si="2"/>
        <v>InstructionsA56</v>
      </c>
      <c r="B53" s="155" t="s">
        <v>1962</v>
      </c>
      <c r="C53" s="155" t="s">
        <v>2519</v>
      </c>
      <c r="D53" s="155" t="s">
        <v>2520</v>
      </c>
      <c r="E53" s="155" t="s">
        <v>2521</v>
      </c>
      <c r="F53" s="155" t="s">
        <v>2522</v>
      </c>
      <c r="G53" s="155" t="s">
        <v>2523</v>
      </c>
      <c r="H53" s="155" t="s">
        <v>2524</v>
      </c>
      <c r="I53" s="155" t="s">
        <v>2525</v>
      </c>
      <c r="J53" s="155" t="s">
        <v>2526</v>
      </c>
      <c r="K53" s="232" t="s">
        <v>2527</v>
      </c>
      <c r="L53" s="238" t="s">
        <v>2528</v>
      </c>
      <c r="M53" s="155" t="s">
        <v>2529</v>
      </c>
    </row>
    <row r="54" spans="1:13" ht="85.5">
      <c r="A54" s="155" t="str">
        <f t="shared" si="2"/>
        <v>InstructionsA57</v>
      </c>
      <c r="B54" s="155" t="s">
        <v>1962</v>
      </c>
      <c r="C54" s="155" t="s">
        <v>2530</v>
      </c>
      <c r="D54" s="155" t="s">
        <v>2531</v>
      </c>
      <c r="E54" s="155" t="s">
        <v>2532</v>
      </c>
      <c r="F54" s="155" t="s">
        <v>2533</v>
      </c>
      <c r="G54" s="155" t="s">
        <v>2534</v>
      </c>
      <c r="H54" s="155" t="s">
        <v>2535</v>
      </c>
      <c r="I54" s="155" t="s">
        <v>2536</v>
      </c>
      <c r="J54" s="155" t="s">
        <v>2537</v>
      </c>
      <c r="K54" s="232" t="s">
        <v>2538</v>
      </c>
      <c r="L54" s="238" t="s">
        <v>2539</v>
      </c>
      <c r="M54" s="155" t="s">
        <v>2540</v>
      </c>
    </row>
    <row r="55" spans="1:13" ht="45">
      <c r="A55" s="155" t="str">
        <f t="shared" si="2"/>
        <v>InstructionsA58</v>
      </c>
      <c r="B55" s="155" t="s">
        <v>1962</v>
      </c>
      <c r="C55" s="155" t="s">
        <v>2541</v>
      </c>
      <c r="D55" s="112" t="s">
        <v>2542</v>
      </c>
      <c r="E55" s="112" t="s">
        <v>2543</v>
      </c>
      <c r="F55" s="112" t="s">
        <v>2544</v>
      </c>
      <c r="G55" s="112" t="s">
        <v>2545</v>
      </c>
      <c r="H55" s="112" t="s">
        <v>2546</v>
      </c>
      <c r="I55" s="112" t="s">
        <v>2547</v>
      </c>
      <c r="J55" s="112" t="s">
        <v>2548</v>
      </c>
      <c r="K55" s="112" t="s">
        <v>2549</v>
      </c>
      <c r="L55" s="239" t="s">
        <v>2550</v>
      </c>
      <c r="M55" s="112" t="s">
        <v>2551</v>
      </c>
    </row>
    <row r="56" spans="1:13" ht="45">
      <c r="A56" s="155" t="str">
        <f t="shared" si="2"/>
        <v>InstructionsA59</v>
      </c>
      <c r="B56" s="155" t="s">
        <v>1962</v>
      </c>
      <c r="C56" s="155" t="s">
        <v>2552</v>
      </c>
      <c r="D56" s="112" t="s">
        <v>2553</v>
      </c>
      <c r="E56" s="112" t="s">
        <v>2554</v>
      </c>
      <c r="F56" s="112" t="s">
        <v>2555</v>
      </c>
      <c r="G56" s="112" t="s">
        <v>2556</v>
      </c>
      <c r="H56" s="112" t="s">
        <v>2557</v>
      </c>
      <c r="I56" s="112" t="s">
        <v>2558</v>
      </c>
      <c r="J56" s="112" t="s">
        <v>2559</v>
      </c>
      <c r="K56" s="112" t="s">
        <v>2560</v>
      </c>
      <c r="L56" s="239" t="s">
        <v>2561</v>
      </c>
      <c r="M56" s="112" t="s">
        <v>2562</v>
      </c>
    </row>
    <row r="57" spans="1:13" ht="51">
      <c r="A57" s="155" t="str">
        <f t="shared" si="2"/>
        <v>InstructionsA60</v>
      </c>
      <c r="B57" s="155" t="s">
        <v>1962</v>
      </c>
      <c r="C57" s="155" t="s">
        <v>2563</v>
      </c>
      <c r="D57" s="112" t="s">
        <v>2564</v>
      </c>
      <c r="E57" s="112" t="s">
        <v>2565</v>
      </c>
      <c r="F57" s="112" t="s">
        <v>2566</v>
      </c>
      <c r="G57" s="112" t="s">
        <v>2567</v>
      </c>
      <c r="H57" s="112" t="s">
        <v>2568</v>
      </c>
      <c r="I57" s="112" t="s">
        <v>2569</v>
      </c>
      <c r="J57" s="112" t="s">
        <v>2570</v>
      </c>
      <c r="K57" s="112" t="s">
        <v>2571</v>
      </c>
      <c r="L57" s="239" t="s">
        <v>2572</v>
      </c>
      <c r="M57" s="112" t="s">
        <v>2573</v>
      </c>
    </row>
    <row r="58" spans="1:13" ht="399">
      <c r="A58" s="155" t="str">
        <f t="shared" si="2"/>
        <v>InstructionsA61</v>
      </c>
      <c r="B58" s="155" t="s">
        <v>1962</v>
      </c>
      <c r="C58" s="155" t="s">
        <v>2574</v>
      </c>
      <c r="D58" s="155" t="s">
        <v>2575</v>
      </c>
      <c r="E58" s="155" t="s">
        <v>2576</v>
      </c>
      <c r="F58" s="155" t="s">
        <v>2577</v>
      </c>
      <c r="G58" s="173" t="s">
        <v>2578</v>
      </c>
      <c r="H58" s="155" t="s">
        <v>2579</v>
      </c>
      <c r="I58" s="155" t="s">
        <v>2580</v>
      </c>
      <c r="J58" s="155" t="s">
        <v>2581</v>
      </c>
      <c r="K58" s="232" t="s">
        <v>2582</v>
      </c>
      <c r="L58" s="238" t="s">
        <v>2583</v>
      </c>
      <c r="M58" s="155" t="s">
        <v>2584</v>
      </c>
    </row>
    <row r="59" spans="1:13" ht="99.75">
      <c r="A59" s="155" t="str">
        <f t="shared" si="2"/>
        <v>InstructionsA62</v>
      </c>
      <c r="B59" s="155" t="s">
        <v>1962</v>
      </c>
      <c r="C59" s="155" t="s">
        <v>2585</v>
      </c>
      <c r="D59" s="155" t="s">
        <v>2586</v>
      </c>
      <c r="E59" s="155" t="s">
        <v>2587</v>
      </c>
      <c r="F59" s="155" t="s">
        <v>2588</v>
      </c>
      <c r="G59" s="155" t="s">
        <v>2589</v>
      </c>
      <c r="H59" s="155" t="s">
        <v>2590</v>
      </c>
      <c r="I59" s="155" t="s">
        <v>2591</v>
      </c>
      <c r="J59" s="155" t="s">
        <v>2592</v>
      </c>
      <c r="K59" s="232" t="s">
        <v>2593</v>
      </c>
      <c r="L59" s="238" t="s">
        <v>2594</v>
      </c>
      <c r="M59" s="155" t="s">
        <v>2595</v>
      </c>
    </row>
    <row r="60" spans="1:13" ht="199.5">
      <c r="A60" s="155" t="str">
        <f t="shared" si="2"/>
        <v>InstructionsA63</v>
      </c>
      <c r="B60" s="155" t="s">
        <v>1962</v>
      </c>
      <c r="C60" s="155" t="s">
        <v>2596</v>
      </c>
      <c r="D60" s="155" t="s">
        <v>2597</v>
      </c>
      <c r="E60" s="155" t="s">
        <v>2598</v>
      </c>
      <c r="F60" s="155" t="s">
        <v>2599</v>
      </c>
      <c r="G60" s="155" t="s">
        <v>2600</v>
      </c>
      <c r="H60" s="155" t="s">
        <v>2601</v>
      </c>
      <c r="I60" s="155" t="s">
        <v>2602</v>
      </c>
      <c r="J60" s="155" t="s">
        <v>2603</v>
      </c>
      <c r="K60" s="232" t="s">
        <v>2604</v>
      </c>
      <c r="L60" s="238" t="s">
        <v>2605</v>
      </c>
      <c r="M60" s="155" t="s">
        <v>2606</v>
      </c>
    </row>
    <row r="61" spans="1:13" ht="213.75">
      <c r="A61" s="155" t="str">
        <f t="shared" si="2"/>
        <v>InstructionsA64</v>
      </c>
      <c r="B61" s="155" t="s">
        <v>1962</v>
      </c>
      <c r="C61" s="155" t="s">
        <v>2607</v>
      </c>
      <c r="D61" s="155" t="s">
        <v>2608</v>
      </c>
      <c r="E61" s="155" t="s">
        <v>2609</v>
      </c>
      <c r="F61" s="155" t="s">
        <v>2610</v>
      </c>
      <c r="G61" s="155" t="s">
        <v>2611</v>
      </c>
      <c r="H61" s="155" t="s">
        <v>2612</v>
      </c>
      <c r="I61" s="155" t="s">
        <v>2613</v>
      </c>
      <c r="J61" s="155" t="s">
        <v>2614</v>
      </c>
      <c r="K61" s="232" t="s">
        <v>2615</v>
      </c>
      <c r="L61" s="238" t="s">
        <v>2616</v>
      </c>
      <c r="M61" s="155" t="s">
        <v>2617</v>
      </c>
    </row>
    <row r="62" spans="1:13" ht="128.25">
      <c r="A62" s="155" t="str">
        <f t="shared" si="2"/>
        <v>InstructionsA65</v>
      </c>
      <c r="B62" s="155" t="s">
        <v>1962</v>
      </c>
      <c r="C62" s="155" t="s">
        <v>2618</v>
      </c>
      <c r="D62" s="155" t="s">
        <v>2619</v>
      </c>
      <c r="E62" s="155" t="s">
        <v>2620</v>
      </c>
      <c r="F62" s="264" t="s">
        <v>2621</v>
      </c>
      <c r="G62" s="240" t="s">
        <v>2622</v>
      </c>
      <c r="H62" s="240" t="s">
        <v>2623</v>
      </c>
      <c r="I62" s="240" t="s">
        <v>2624</v>
      </c>
      <c r="J62" s="234" t="s">
        <v>2625</v>
      </c>
      <c r="K62" s="241" t="s">
        <v>2626</v>
      </c>
      <c r="L62" s="234" t="s">
        <v>2627</v>
      </c>
      <c r="M62" s="240" t="s">
        <v>2628</v>
      </c>
    </row>
    <row r="63" spans="1:13" ht="57">
      <c r="A63" s="155" t="str">
        <f t="shared" si="2"/>
        <v>InstructionsA66</v>
      </c>
      <c r="B63" s="155" t="s">
        <v>1962</v>
      </c>
      <c r="C63" s="155" t="s">
        <v>2629</v>
      </c>
      <c r="D63" s="155" t="s">
        <v>2630</v>
      </c>
      <c r="E63" s="155" t="s">
        <v>2631</v>
      </c>
      <c r="F63" s="155" t="s">
        <v>2632</v>
      </c>
      <c r="G63" s="155" t="s">
        <v>2633</v>
      </c>
      <c r="H63" s="155" t="s">
        <v>2634</v>
      </c>
      <c r="I63" s="155" t="s">
        <v>2635</v>
      </c>
      <c r="J63" s="155" t="s">
        <v>2636</v>
      </c>
      <c r="K63" s="232" t="s">
        <v>2637</v>
      </c>
      <c r="L63" s="238" t="s">
        <v>2638</v>
      </c>
      <c r="M63" s="155" t="s">
        <v>2639</v>
      </c>
    </row>
    <row r="64" spans="1:13" ht="213.75">
      <c r="A64" s="155" t="str">
        <f t="shared" si="2"/>
        <v>InstructionsA67</v>
      </c>
      <c r="B64" s="155" t="s">
        <v>1962</v>
      </c>
      <c r="C64" s="155" t="s">
        <v>2640</v>
      </c>
      <c r="D64" s="155" t="s">
        <v>2641</v>
      </c>
      <c r="E64" s="155" t="s">
        <v>2642</v>
      </c>
      <c r="F64" s="155" t="s">
        <v>2643</v>
      </c>
      <c r="G64" s="155" t="s">
        <v>2644</v>
      </c>
      <c r="H64" s="143" t="s">
        <v>2645</v>
      </c>
      <c r="I64" s="155" t="s">
        <v>2646</v>
      </c>
      <c r="J64" s="155" t="s">
        <v>2647</v>
      </c>
      <c r="K64" s="232" t="s">
        <v>2648</v>
      </c>
      <c r="L64" s="238" t="s">
        <v>2649</v>
      </c>
      <c r="M64" s="155" t="s">
        <v>2650</v>
      </c>
    </row>
    <row r="65" spans="1:15" ht="42.75">
      <c r="A65" s="155" t="str">
        <f t="shared" si="2"/>
        <v>InstructionsA68</v>
      </c>
      <c r="B65" s="155" t="s">
        <v>1962</v>
      </c>
      <c r="C65" s="155" t="s">
        <v>2651</v>
      </c>
      <c r="D65" s="155" t="s">
        <v>2652</v>
      </c>
      <c r="E65" s="233" t="s">
        <v>2653</v>
      </c>
      <c r="F65" s="155" t="s">
        <v>2654</v>
      </c>
      <c r="G65" s="155" t="s">
        <v>2655</v>
      </c>
      <c r="H65" s="143" t="s">
        <v>2656</v>
      </c>
      <c r="I65" s="155" t="s">
        <v>2657</v>
      </c>
      <c r="J65" s="155" t="s">
        <v>2658</v>
      </c>
      <c r="K65" s="232" t="s">
        <v>2659</v>
      </c>
      <c r="L65" s="238" t="s">
        <v>2660</v>
      </c>
      <c r="M65" s="155" t="s">
        <v>2661</v>
      </c>
    </row>
    <row r="66" spans="1:15" ht="356.25">
      <c r="A66" s="155" t="str">
        <f t="shared" si="2"/>
        <v>InstructionsA69</v>
      </c>
      <c r="B66" s="155" t="s">
        <v>1962</v>
      </c>
      <c r="C66" s="155" t="s">
        <v>2662</v>
      </c>
      <c r="D66" s="155" t="s">
        <v>2663</v>
      </c>
      <c r="E66" s="258" t="s">
        <v>2664</v>
      </c>
      <c r="F66" s="155" t="s">
        <v>2665</v>
      </c>
      <c r="G66" s="271" t="s">
        <v>2666</v>
      </c>
      <c r="H66" s="143" t="s">
        <v>2667</v>
      </c>
      <c r="I66" s="155" t="s">
        <v>2668</v>
      </c>
      <c r="J66" s="155" t="s">
        <v>2669</v>
      </c>
      <c r="K66" s="232" t="s">
        <v>2670</v>
      </c>
      <c r="L66" s="238" t="s">
        <v>2671</v>
      </c>
      <c r="M66" s="155" t="s">
        <v>2672</v>
      </c>
    </row>
    <row r="67" spans="1:15" ht="185.25">
      <c r="A67" s="155" t="str">
        <f t="shared" si="2"/>
        <v>InstructionsA70</v>
      </c>
      <c r="B67" s="155" t="s">
        <v>1962</v>
      </c>
      <c r="C67" s="155" t="s">
        <v>2673</v>
      </c>
      <c r="D67" s="155" t="s">
        <v>2674</v>
      </c>
      <c r="E67" s="258" t="s">
        <v>2675</v>
      </c>
      <c r="F67" s="155" t="s">
        <v>2676</v>
      </c>
      <c r="G67" s="155" t="s">
        <v>2677</v>
      </c>
      <c r="H67" s="143" t="s">
        <v>2678</v>
      </c>
      <c r="I67" s="155" t="s">
        <v>2679</v>
      </c>
      <c r="J67" s="155" t="s">
        <v>2680</v>
      </c>
      <c r="K67" s="232" t="s">
        <v>2681</v>
      </c>
      <c r="L67" s="238" t="s">
        <v>2682</v>
      </c>
      <c r="M67" s="155" t="s">
        <v>2683</v>
      </c>
    </row>
    <row r="68" spans="1:15" ht="156.75">
      <c r="A68" s="155" t="str">
        <f t="shared" si="2"/>
        <v>InstructionsA71</v>
      </c>
      <c r="B68" s="155" t="s">
        <v>1962</v>
      </c>
      <c r="C68" s="155" t="s">
        <v>2684</v>
      </c>
      <c r="D68" s="155" t="s">
        <v>2685</v>
      </c>
      <c r="E68" s="258" t="s">
        <v>2686</v>
      </c>
      <c r="F68" s="155" t="s">
        <v>2687</v>
      </c>
      <c r="G68" s="271" t="s">
        <v>2688</v>
      </c>
      <c r="H68" s="143" t="s">
        <v>2689</v>
      </c>
      <c r="I68" s="155" t="s">
        <v>2690</v>
      </c>
      <c r="J68" s="155" t="s">
        <v>2691</v>
      </c>
      <c r="K68" s="232" t="s">
        <v>2692</v>
      </c>
      <c r="L68" s="238" t="s">
        <v>2693</v>
      </c>
      <c r="M68" s="155" t="s">
        <v>2694</v>
      </c>
    </row>
    <row r="69" spans="1:15" ht="342">
      <c r="A69" s="155" t="str">
        <f t="shared" si="2"/>
        <v>InstructionsA72</v>
      </c>
      <c r="B69" s="155" t="s">
        <v>1962</v>
      </c>
      <c r="C69" s="155" t="s">
        <v>2695</v>
      </c>
      <c r="D69" s="155" t="s">
        <v>2696</v>
      </c>
      <c r="E69" s="258" t="s">
        <v>2697</v>
      </c>
      <c r="F69" s="155" t="s">
        <v>2698</v>
      </c>
      <c r="G69" s="155" t="s">
        <v>2699</v>
      </c>
      <c r="H69" s="143" t="s">
        <v>2700</v>
      </c>
      <c r="I69" s="155" t="s">
        <v>2701</v>
      </c>
      <c r="J69" s="155" t="s">
        <v>2702</v>
      </c>
      <c r="K69" s="232" t="s">
        <v>2703</v>
      </c>
      <c r="L69" s="238" t="s">
        <v>2704</v>
      </c>
      <c r="M69" s="155" t="s">
        <v>2705</v>
      </c>
    </row>
    <row r="70" spans="1:15" ht="114">
      <c r="A70" s="155" t="str">
        <f t="shared" si="2"/>
        <v>InstructionsA73</v>
      </c>
      <c r="B70" s="155" t="s">
        <v>1962</v>
      </c>
      <c r="C70" s="155" t="s">
        <v>2706</v>
      </c>
      <c r="D70" s="155" t="s">
        <v>2707</v>
      </c>
      <c r="E70" s="258" t="s">
        <v>2708</v>
      </c>
      <c r="F70" s="155" t="s">
        <v>2709</v>
      </c>
      <c r="G70" s="155" t="s">
        <v>2710</v>
      </c>
      <c r="H70" s="143" t="s">
        <v>2711</v>
      </c>
      <c r="I70" s="155" t="s">
        <v>2712</v>
      </c>
      <c r="J70" s="155" t="s">
        <v>2713</v>
      </c>
      <c r="K70" s="232" t="s">
        <v>2714</v>
      </c>
      <c r="L70" s="238" t="s">
        <v>2715</v>
      </c>
      <c r="M70" s="155" t="s">
        <v>2716</v>
      </c>
    </row>
    <row r="71" spans="1:15" ht="57">
      <c r="A71" s="155" t="str">
        <f t="shared" si="2"/>
        <v>InstructionsA74</v>
      </c>
      <c r="B71" s="155" t="s">
        <v>1962</v>
      </c>
      <c r="C71" s="155" t="s">
        <v>2717</v>
      </c>
      <c r="D71" s="155" t="s">
        <v>2718</v>
      </c>
      <c r="E71" s="213" t="s">
        <v>2719</v>
      </c>
      <c r="F71" s="155" t="s">
        <v>2720</v>
      </c>
      <c r="G71" s="155" t="s">
        <v>2721</v>
      </c>
      <c r="H71" s="143" t="s">
        <v>2722</v>
      </c>
      <c r="I71" s="155" t="s">
        <v>2723</v>
      </c>
      <c r="J71" s="155" t="s">
        <v>2724</v>
      </c>
      <c r="K71" s="232" t="s">
        <v>2725</v>
      </c>
      <c r="L71" s="238" t="s">
        <v>2726</v>
      </c>
      <c r="M71" s="155" t="s">
        <v>2727</v>
      </c>
    </row>
    <row r="72" spans="1:15">
      <c r="A72" s="155" t="str">
        <f t="shared" si="2"/>
        <v>DefinitionsB2</v>
      </c>
      <c r="B72" s="155" t="s">
        <v>2728</v>
      </c>
      <c r="C72" s="155" t="s">
        <v>2729</v>
      </c>
      <c r="D72" s="155" t="s">
        <v>2730</v>
      </c>
      <c r="E72" s="233" t="s">
        <v>2731</v>
      </c>
      <c r="F72" s="155" t="s">
        <v>2732</v>
      </c>
      <c r="G72" s="155" t="s">
        <v>2733</v>
      </c>
      <c r="H72" s="143" t="s">
        <v>2730</v>
      </c>
      <c r="I72" s="155" t="s">
        <v>2734</v>
      </c>
      <c r="J72" s="155" t="s">
        <v>2735</v>
      </c>
      <c r="K72" s="232" t="s">
        <v>2736</v>
      </c>
      <c r="L72" s="238" t="s">
        <v>2737</v>
      </c>
      <c r="M72" s="155" t="s">
        <v>2738</v>
      </c>
    </row>
    <row r="73" spans="1:15" ht="28.5">
      <c r="A73" s="155" t="str">
        <f t="shared" si="2"/>
        <v>DefinitionsB3</v>
      </c>
      <c r="B73" s="155" t="s">
        <v>2728</v>
      </c>
      <c r="C73" s="155" t="s">
        <v>2739</v>
      </c>
      <c r="D73" s="155" t="s">
        <v>2740</v>
      </c>
      <c r="E73" s="213" t="s">
        <v>2741</v>
      </c>
      <c r="F73" s="155" t="s">
        <v>2740</v>
      </c>
      <c r="G73" s="155" t="s">
        <v>2740</v>
      </c>
      <c r="H73" s="143" t="s">
        <v>2740</v>
      </c>
      <c r="I73" s="155" t="s">
        <v>2740</v>
      </c>
      <c r="J73" s="155" t="s">
        <v>2740</v>
      </c>
      <c r="K73" s="232" t="s">
        <v>2740</v>
      </c>
      <c r="L73" s="238" t="s">
        <v>2740</v>
      </c>
      <c r="M73" s="155" t="s">
        <v>2740</v>
      </c>
    </row>
    <row r="74" spans="1:15">
      <c r="A74" s="155" t="str">
        <f t="shared" si="2"/>
        <v>DefinitionsB4</v>
      </c>
      <c r="B74" s="155" t="s">
        <v>2728</v>
      </c>
      <c r="C74" s="155" t="s">
        <v>2742</v>
      </c>
      <c r="D74" s="155" t="s">
        <v>2743</v>
      </c>
      <c r="E74" s="233" t="s">
        <v>2744</v>
      </c>
      <c r="F74" s="155" t="s">
        <v>2745</v>
      </c>
      <c r="G74" s="155" t="s">
        <v>2746</v>
      </c>
      <c r="H74" s="143" t="s">
        <v>2747</v>
      </c>
      <c r="I74" s="155" t="s">
        <v>2748</v>
      </c>
      <c r="J74" s="155" t="s">
        <v>2749</v>
      </c>
      <c r="K74" s="232" t="s">
        <v>2750</v>
      </c>
      <c r="L74" s="238" t="s">
        <v>2751</v>
      </c>
      <c r="M74" s="155" t="s">
        <v>2752</v>
      </c>
    </row>
    <row r="75" spans="1:15" ht="114">
      <c r="A75" s="155" t="str">
        <f t="shared" ref="A75:A81" si="3">B75&amp;C75</f>
        <v>DefinitionsB5</v>
      </c>
      <c r="B75" s="155" t="s">
        <v>2728</v>
      </c>
      <c r="C75" s="155" t="s">
        <v>2753</v>
      </c>
      <c r="D75" s="155" t="s">
        <v>2754</v>
      </c>
      <c r="E75" s="155" t="s">
        <v>2755</v>
      </c>
      <c r="F75" s="155" t="s">
        <v>2756</v>
      </c>
      <c r="G75" s="155" t="s">
        <v>2757</v>
      </c>
      <c r="H75" s="155" t="s">
        <v>2758</v>
      </c>
      <c r="I75" s="155" t="s">
        <v>2759</v>
      </c>
      <c r="J75" s="155" t="s">
        <v>2760</v>
      </c>
      <c r="K75" s="155" t="s">
        <v>2761</v>
      </c>
      <c r="L75" s="155" t="s">
        <v>2762</v>
      </c>
      <c r="M75" s="155" t="s">
        <v>2763</v>
      </c>
      <c r="N75" s="155" t="s">
        <v>2754</v>
      </c>
      <c r="O75" s="155" t="s">
        <v>2754</v>
      </c>
    </row>
    <row r="76" spans="1:15" ht="28.5">
      <c r="A76" s="155" t="str">
        <f t="shared" si="3"/>
        <v>DefinitionsB6</v>
      </c>
      <c r="B76" s="155" t="s">
        <v>2728</v>
      </c>
      <c r="C76" s="155" t="s">
        <v>2764</v>
      </c>
      <c r="D76" s="155" t="s">
        <v>2765</v>
      </c>
      <c r="E76" s="233" t="s">
        <v>2766</v>
      </c>
      <c r="F76" s="155" t="s">
        <v>2767</v>
      </c>
      <c r="G76" s="155" t="s">
        <v>2768</v>
      </c>
      <c r="H76" s="155" t="s">
        <v>2769</v>
      </c>
      <c r="I76" s="155" t="s">
        <v>2770</v>
      </c>
      <c r="J76" s="155" t="s">
        <v>2771</v>
      </c>
      <c r="K76" s="232" t="s">
        <v>2772</v>
      </c>
      <c r="L76" s="238" t="s">
        <v>2773</v>
      </c>
      <c r="M76" s="155" t="s">
        <v>2774</v>
      </c>
      <c r="N76" s="109" t="s">
        <v>2775</v>
      </c>
    </row>
    <row r="77" spans="1:15">
      <c r="A77" s="155" t="str">
        <f t="shared" si="3"/>
        <v>DefinitionsB7</v>
      </c>
      <c r="B77" s="155" t="s">
        <v>2728</v>
      </c>
      <c r="C77" s="155" t="s">
        <v>2776</v>
      </c>
      <c r="D77" s="155" t="s">
        <v>2777</v>
      </c>
      <c r="E77" s="213" t="s">
        <v>2778</v>
      </c>
      <c r="F77" s="155" t="s">
        <v>2779</v>
      </c>
      <c r="G77" s="155" t="s">
        <v>2780</v>
      </c>
      <c r="H77" s="143" t="s">
        <v>2781</v>
      </c>
      <c r="I77" s="155" t="s">
        <v>2782</v>
      </c>
      <c r="J77" s="155" t="s">
        <v>2783</v>
      </c>
      <c r="K77" s="232" t="s">
        <v>2784</v>
      </c>
      <c r="L77" s="238" t="s">
        <v>2785</v>
      </c>
      <c r="M77" s="155" t="s">
        <v>2786</v>
      </c>
      <c r="N77" s="109" t="s">
        <v>2787</v>
      </c>
    </row>
    <row r="78" spans="1:15">
      <c r="A78" s="155" t="str">
        <f t="shared" si="3"/>
        <v>DefinitionsB8</v>
      </c>
      <c r="B78" s="155" t="s">
        <v>2728</v>
      </c>
      <c r="C78" s="155" t="s">
        <v>2788</v>
      </c>
      <c r="D78" s="155" t="s">
        <v>2789</v>
      </c>
      <c r="E78" s="213" t="s">
        <v>2790</v>
      </c>
      <c r="F78" s="155" t="s">
        <v>2791</v>
      </c>
      <c r="G78" s="155" t="s">
        <v>2792</v>
      </c>
      <c r="H78" s="143" t="s">
        <v>2793</v>
      </c>
      <c r="I78" s="155" t="s">
        <v>2794</v>
      </c>
      <c r="J78" s="155" t="s">
        <v>2795</v>
      </c>
      <c r="K78" s="232" t="s">
        <v>2796</v>
      </c>
      <c r="L78" s="238" t="s">
        <v>2797</v>
      </c>
      <c r="M78" s="155" t="s">
        <v>2798</v>
      </c>
      <c r="N78" s="109" t="s">
        <v>2799</v>
      </c>
    </row>
    <row r="79" spans="1:15" ht="42.75">
      <c r="A79" s="155" t="str">
        <f t="shared" si="3"/>
        <v>DefinitionsB9</v>
      </c>
      <c r="B79" s="155" t="s">
        <v>2728</v>
      </c>
      <c r="C79" s="155" t="s">
        <v>2800</v>
      </c>
      <c r="D79" s="155" t="s">
        <v>2801</v>
      </c>
      <c r="E79" s="213" t="s">
        <v>2802</v>
      </c>
      <c r="F79" s="155" t="s">
        <v>2803</v>
      </c>
      <c r="G79" s="155" t="s">
        <v>2801</v>
      </c>
      <c r="H79" s="155" t="s">
        <v>2801</v>
      </c>
      <c r="I79" s="155" t="s">
        <v>2801</v>
      </c>
      <c r="J79" s="155" t="s">
        <v>2801</v>
      </c>
      <c r="K79" s="232" t="s">
        <v>2801</v>
      </c>
      <c r="L79" s="238" t="s">
        <v>2801</v>
      </c>
      <c r="M79" s="155" t="s">
        <v>2801</v>
      </c>
      <c r="N79" s="109" t="s">
        <v>2804</v>
      </c>
    </row>
    <row r="80" spans="1:15">
      <c r="A80" s="155" t="str">
        <f t="shared" si="3"/>
        <v>DefinitionsB10</v>
      </c>
      <c r="B80" s="155" t="s">
        <v>2728</v>
      </c>
      <c r="C80" s="155" t="s">
        <v>2805</v>
      </c>
      <c r="D80" s="155" t="s">
        <v>2806</v>
      </c>
      <c r="E80" s="233" t="s">
        <v>2807</v>
      </c>
      <c r="F80" s="155" t="s">
        <v>2808</v>
      </c>
      <c r="G80" s="155" t="s">
        <v>2809</v>
      </c>
      <c r="H80" s="155" t="s">
        <v>2810</v>
      </c>
      <c r="I80" s="155" t="s">
        <v>2810</v>
      </c>
      <c r="J80" s="155" t="s">
        <v>2811</v>
      </c>
      <c r="K80" s="232" t="s">
        <v>2806</v>
      </c>
      <c r="L80" s="238" t="s">
        <v>2810</v>
      </c>
      <c r="M80" s="155" t="s">
        <v>2812</v>
      </c>
      <c r="N80" s="109" t="s">
        <v>2813</v>
      </c>
    </row>
    <row r="81" spans="1:14" ht="28.5">
      <c r="A81" s="155" t="str">
        <f t="shared" si="3"/>
        <v>DefinitionsB11</v>
      </c>
      <c r="B81" s="155" t="s">
        <v>2728</v>
      </c>
      <c r="C81" s="155" t="s">
        <v>2814</v>
      </c>
      <c r="D81" s="155" t="s">
        <v>2815</v>
      </c>
      <c r="E81" s="213" t="s">
        <v>2816</v>
      </c>
      <c r="F81" s="155" t="s">
        <v>2817</v>
      </c>
      <c r="G81" s="155" t="s">
        <v>2818</v>
      </c>
      <c r="H81" s="155" t="s">
        <v>2819</v>
      </c>
      <c r="I81" s="155" t="s">
        <v>2820</v>
      </c>
      <c r="J81" s="155" t="s">
        <v>2821</v>
      </c>
      <c r="K81" s="232" t="s">
        <v>2822</v>
      </c>
      <c r="L81" s="238" t="s">
        <v>2823</v>
      </c>
      <c r="M81" s="155" t="s">
        <v>2824</v>
      </c>
      <c r="N81" s="109" t="s">
        <v>2825</v>
      </c>
    </row>
    <row r="82" spans="1:14">
      <c r="A82" s="155" t="str">
        <f t="shared" ref="A82:A104" si="4">B82&amp;C82</f>
        <v>DefinitionsB12</v>
      </c>
      <c r="B82" s="155" t="s">
        <v>2728</v>
      </c>
      <c r="C82" s="155" t="s">
        <v>2826</v>
      </c>
      <c r="D82" s="155" t="s">
        <v>2827</v>
      </c>
      <c r="E82" s="213" t="s">
        <v>2828</v>
      </c>
      <c r="F82" s="155" t="s">
        <v>2829</v>
      </c>
      <c r="G82" s="155" t="s">
        <v>2830</v>
      </c>
      <c r="H82" s="155" t="s">
        <v>2831</v>
      </c>
      <c r="I82" s="155" t="s">
        <v>2832</v>
      </c>
      <c r="J82" s="155" t="s">
        <v>2833</v>
      </c>
      <c r="K82" s="232" t="s">
        <v>2834</v>
      </c>
      <c r="L82" s="238" t="s">
        <v>2835</v>
      </c>
      <c r="M82" s="155" t="s">
        <v>2836</v>
      </c>
      <c r="N82" s="109" t="s">
        <v>2837</v>
      </c>
    </row>
    <row r="83" spans="1:14" ht="28.5">
      <c r="A83" s="155" t="str">
        <f t="shared" si="4"/>
        <v>DefinitionsB13</v>
      </c>
      <c r="B83" s="155" t="s">
        <v>2728</v>
      </c>
      <c r="C83" s="155" t="s">
        <v>2838</v>
      </c>
      <c r="D83" s="155" t="s">
        <v>2839</v>
      </c>
      <c r="E83" s="213" t="s">
        <v>2840</v>
      </c>
      <c r="F83" s="155" t="s">
        <v>2841</v>
      </c>
      <c r="G83" s="155" t="s">
        <v>2842</v>
      </c>
      <c r="H83" s="155" t="s">
        <v>2843</v>
      </c>
      <c r="I83" s="155" t="s">
        <v>2844</v>
      </c>
      <c r="J83" s="155" t="s">
        <v>2845</v>
      </c>
      <c r="K83" s="232" t="s">
        <v>2846</v>
      </c>
      <c r="L83" s="238" t="s">
        <v>2847</v>
      </c>
      <c r="M83" s="155" t="s">
        <v>2848</v>
      </c>
      <c r="N83" s="109" t="s">
        <v>2849</v>
      </c>
    </row>
    <row r="84" spans="1:14">
      <c r="A84" s="155" t="str">
        <f t="shared" si="4"/>
        <v>DefinitionsB14</v>
      </c>
      <c r="B84" s="155" t="s">
        <v>2728</v>
      </c>
      <c r="C84" s="155" t="s">
        <v>2850</v>
      </c>
      <c r="D84" s="155" t="s">
        <v>2851</v>
      </c>
      <c r="E84" s="213" t="s">
        <v>2852</v>
      </c>
      <c r="F84" s="155" t="s">
        <v>2853</v>
      </c>
      <c r="G84" s="155" t="s">
        <v>2854</v>
      </c>
      <c r="H84" s="155" t="s">
        <v>2855</v>
      </c>
      <c r="I84" s="155" t="s">
        <v>2856</v>
      </c>
      <c r="J84" s="155" t="s">
        <v>2857</v>
      </c>
      <c r="K84" s="232" t="s">
        <v>2858</v>
      </c>
      <c r="L84" s="238" t="s">
        <v>2859</v>
      </c>
      <c r="M84" s="155" t="s">
        <v>2860</v>
      </c>
      <c r="N84" s="109" t="s">
        <v>2861</v>
      </c>
    </row>
    <row r="85" spans="1:14">
      <c r="A85" s="155" t="str">
        <f t="shared" si="4"/>
        <v>DefinitionsB15</v>
      </c>
      <c r="B85" s="155" t="s">
        <v>2728</v>
      </c>
      <c r="C85" s="155" t="s">
        <v>2862</v>
      </c>
      <c r="D85" s="155" t="s">
        <v>2863</v>
      </c>
      <c r="E85" s="213" t="s">
        <v>2863</v>
      </c>
      <c r="F85" s="155" t="s">
        <v>2863</v>
      </c>
      <c r="G85" s="155" t="s">
        <v>2863</v>
      </c>
      <c r="H85" s="155" t="s">
        <v>2863</v>
      </c>
      <c r="I85" s="155" t="s">
        <v>2863</v>
      </c>
      <c r="J85" s="155" t="s">
        <v>2863</v>
      </c>
      <c r="K85" s="232" t="s">
        <v>2863</v>
      </c>
      <c r="L85" s="238" t="s">
        <v>2863</v>
      </c>
      <c r="M85" s="155" t="s">
        <v>2863</v>
      </c>
      <c r="N85" s="109" t="s">
        <v>2864</v>
      </c>
    </row>
    <row r="86" spans="1:14" ht="28.5">
      <c r="A86" s="155" t="str">
        <f t="shared" si="4"/>
        <v>DefinitionsB16</v>
      </c>
      <c r="B86" s="155" t="s">
        <v>2728</v>
      </c>
      <c r="C86" s="155" t="s">
        <v>2865</v>
      </c>
      <c r="D86" s="155" t="s">
        <v>2866</v>
      </c>
      <c r="E86" s="213" t="s">
        <v>2867</v>
      </c>
      <c r="F86" s="155" t="s">
        <v>2868</v>
      </c>
      <c r="G86" s="155" t="s">
        <v>2869</v>
      </c>
      <c r="H86" s="155" t="s">
        <v>2870</v>
      </c>
      <c r="I86" s="155" t="s">
        <v>2871</v>
      </c>
      <c r="J86" s="155" t="s">
        <v>2872</v>
      </c>
      <c r="K86" s="232" t="s">
        <v>2873</v>
      </c>
      <c r="L86" s="238" t="s">
        <v>2874</v>
      </c>
      <c r="M86" s="155" t="s">
        <v>2875</v>
      </c>
      <c r="N86" s="109" t="s">
        <v>2876</v>
      </c>
    </row>
    <row r="87" spans="1:14">
      <c r="A87" s="155" t="str">
        <f t="shared" si="4"/>
        <v>DefinitionsB17</v>
      </c>
      <c r="B87" s="155" t="s">
        <v>2728</v>
      </c>
      <c r="C87" s="155" t="s">
        <v>2877</v>
      </c>
      <c r="D87" s="155" t="s">
        <v>2878</v>
      </c>
      <c r="E87" s="213" t="s">
        <v>2879</v>
      </c>
      <c r="F87" s="155" t="s">
        <v>2880</v>
      </c>
      <c r="G87" s="155" t="s">
        <v>2881</v>
      </c>
      <c r="H87" s="155" t="s">
        <v>2882</v>
      </c>
      <c r="I87" s="155" t="s">
        <v>2883</v>
      </c>
      <c r="J87" s="155" t="s">
        <v>2884</v>
      </c>
      <c r="K87" s="232" t="s">
        <v>2885</v>
      </c>
      <c r="L87" s="238" t="s">
        <v>2886</v>
      </c>
      <c r="M87" s="155" t="s">
        <v>2887</v>
      </c>
      <c r="N87" s="109" t="s">
        <v>2888</v>
      </c>
    </row>
    <row r="88" spans="1:14">
      <c r="A88" s="155" t="str">
        <f t="shared" si="4"/>
        <v>DefinitionsB18</v>
      </c>
      <c r="B88" s="155" t="s">
        <v>2728</v>
      </c>
      <c r="C88" s="155" t="s">
        <v>2889</v>
      </c>
      <c r="D88" s="155" t="s">
        <v>2890</v>
      </c>
      <c r="E88" s="213" t="s">
        <v>2891</v>
      </c>
      <c r="F88" s="155" t="s">
        <v>2892</v>
      </c>
      <c r="G88" s="155" t="s">
        <v>2893</v>
      </c>
      <c r="H88" s="155" t="s">
        <v>2894</v>
      </c>
      <c r="I88" s="155" t="s">
        <v>2895</v>
      </c>
      <c r="J88" s="155" t="s">
        <v>2896</v>
      </c>
      <c r="K88" s="232" t="s">
        <v>2897</v>
      </c>
      <c r="L88" s="238" t="s">
        <v>2898</v>
      </c>
      <c r="M88" s="155" t="s">
        <v>2899</v>
      </c>
      <c r="N88" s="109" t="s">
        <v>2900</v>
      </c>
    </row>
    <row r="89" spans="1:14" ht="28.5">
      <c r="A89" s="155" t="str">
        <f t="shared" si="4"/>
        <v>DefinitionsB19</v>
      </c>
      <c r="B89" s="155" t="s">
        <v>2728</v>
      </c>
      <c r="C89" s="155" t="s">
        <v>2901</v>
      </c>
      <c r="D89" s="155" t="s">
        <v>2902</v>
      </c>
      <c r="E89" s="213" t="s">
        <v>2903</v>
      </c>
      <c r="F89" s="155" t="s">
        <v>2904</v>
      </c>
      <c r="G89" s="155" t="s">
        <v>2902</v>
      </c>
      <c r="H89" s="155" t="s">
        <v>2905</v>
      </c>
      <c r="I89" s="155" t="s">
        <v>2905</v>
      </c>
      <c r="J89" s="155" t="s">
        <v>2902</v>
      </c>
      <c r="K89" s="232" t="s">
        <v>2902</v>
      </c>
      <c r="L89" s="238" t="s">
        <v>2902</v>
      </c>
      <c r="M89" s="155" t="s">
        <v>2902</v>
      </c>
      <c r="N89" s="109" t="s">
        <v>2906</v>
      </c>
    </row>
    <row r="90" spans="1:14">
      <c r="A90" s="155" t="str">
        <f t="shared" si="4"/>
        <v>DefinitionsB20</v>
      </c>
      <c r="B90" s="155" t="s">
        <v>2728</v>
      </c>
      <c r="C90" s="155" t="s">
        <v>2907</v>
      </c>
      <c r="D90" s="155" t="s">
        <v>2908</v>
      </c>
      <c r="E90" s="213" t="s">
        <v>2909</v>
      </c>
      <c r="F90" s="155" t="s">
        <v>2910</v>
      </c>
      <c r="G90" s="155" t="s">
        <v>2911</v>
      </c>
      <c r="H90" s="155" t="s">
        <v>2912</v>
      </c>
      <c r="I90" s="155" t="s">
        <v>2913</v>
      </c>
      <c r="J90" s="155" t="s">
        <v>2914</v>
      </c>
      <c r="K90" s="232" t="s">
        <v>2915</v>
      </c>
      <c r="L90" s="238" t="s">
        <v>2916</v>
      </c>
      <c r="M90" s="155" t="s">
        <v>2917</v>
      </c>
      <c r="N90" s="109" t="s">
        <v>2918</v>
      </c>
    </row>
    <row r="91" spans="1:14">
      <c r="A91" s="155" t="str">
        <f t="shared" si="4"/>
        <v>DefinitionsB21</v>
      </c>
      <c r="B91" s="155" t="s">
        <v>2728</v>
      </c>
      <c r="C91" s="155" t="s">
        <v>2919</v>
      </c>
      <c r="D91" s="155" t="s">
        <v>2920</v>
      </c>
      <c r="E91" s="233" t="s">
        <v>2921</v>
      </c>
      <c r="F91" s="155" t="s">
        <v>2920</v>
      </c>
      <c r="G91" s="155" t="s">
        <v>2920</v>
      </c>
      <c r="H91" s="155" t="s">
        <v>2920</v>
      </c>
      <c r="I91" s="155" t="s">
        <v>2920</v>
      </c>
      <c r="J91" s="155" t="s">
        <v>2920</v>
      </c>
      <c r="K91" s="232" t="s">
        <v>2920</v>
      </c>
      <c r="L91" s="238" t="s">
        <v>2920</v>
      </c>
      <c r="M91" s="155" t="s">
        <v>2920</v>
      </c>
      <c r="N91" s="109" t="s">
        <v>2922</v>
      </c>
    </row>
    <row r="92" spans="1:14" ht="28.5">
      <c r="A92" s="155" t="str">
        <f t="shared" si="4"/>
        <v>DefinitionsB22</v>
      </c>
      <c r="B92" s="155" t="s">
        <v>2728</v>
      </c>
      <c r="C92" s="155" t="s">
        <v>2923</v>
      </c>
      <c r="D92" s="155" t="s">
        <v>2924</v>
      </c>
      <c r="E92" s="213" t="s">
        <v>2925</v>
      </c>
      <c r="F92" s="155" t="s">
        <v>2926</v>
      </c>
      <c r="G92" s="155" t="s">
        <v>2927</v>
      </c>
      <c r="H92" s="155" t="s">
        <v>2928</v>
      </c>
      <c r="I92" s="155" t="s">
        <v>2929</v>
      </c>
      <c r="J92" s="155" t="s">
        <v>2930</v>
      </c>
      <c r="K92" s="232" t="s">
        <v>2931</v>
      </c>
      <c r="L92" s="238" t="s">
        <v>2932</v>
      </c>
      <c r="M92" s="155" t="s">
        <v>2933</v>
      </c>
      <c r="N92" s="109" t="s">
        <v>2934</v>
      </c>
    </row>
    <row r="93" spans="1:14" ht="28.5">
      <c r="A93" s="155" t="str">
        <f t="shared" si="4"/>
        <v>DefinitionsB23</v>
      </c>
      <c r="B93" s="155" t="s">
        <v>2728</v>
      </c>
      <c r="C93" s="155" t="s">
        <v>2935</v>
      </c>
      <c r="D93" s="155" t="s">
        <v>2936</v>
      </c>
      <c r="E93" s="213" t="s">
        <v>2937</v>
      </c>
      <c r="F93" s="155" t="s">
        <v>2938</v>
      </c>
      <c r="G93" s="155" t="s">
        <v>2939</v>
      </c>
      <c r="H93" s="155" t="s">
        <v>2940</v>
      </c>
      <c r="I93" s="155" t="s">
        <v>2941</v>
      </c>
      <c r="J93" s="155" t="s">
        <v>2936</v>
      </c>
      <c r="K93" s="232" t="s">
        <v>2942</v>
      </c>
      <c r="L93" s="243" t="s">
        <v>2936</v>
      </c>
      <c r="M93" s="155" t="s">
        <v>2943</v>
      </c>
      <c r="N93" s="109" t="s">
        <v>2944</v>
      </c>
    </row>
    <row r="94" spans="1:14" ht="28.5">
      <c r="A94" s="155" t="str">
        <f t="shared" si="4"/>
        <v>DefinitionsB24</v>
      </c>
      <c r="B94" s="155" t="s">
        <v>2728</v>
      </c>
      <c r="C94" s="155" t="s">
        <v>2945</v>
      </c>
      <c r="D94" s="155" t="s">
        <v>2946</v>
      </c>
      <c r="E94" s="213" t="s">
        <v>2947</v>
      </c>
      <c r="F94" s="155" t="s">
        <v>2948</v>
      </c>
      <c r="G94" s="155" t="s">
        <v>2949</v>
      </c>
      <c r="H94" s="155" t="s">
        <v>2950</v>
      </c>
      <c r="I94" s="155" t="s">
        <v>2946</v>
      </c>
      <c r="J94" s="155" t="s">
        <v>2946</v>
      </c>
      <c r="K94" s="232" t="s">
        <v>2951</v>
      </c>
      <c r="L94" s="238" t="s">
        <v>2952</v>
      </c>
      <c r="M94" s="155" t="s">
        <v>2953</v>
      </c>
      <c r="N94" s="109" t="s">
        <v>2954</v>
      </c>
    </row>
    <row r="95" spans="1:14" ht="101.65" customHeight="1">
      <c r="A95" s="155" t="str">
        <f t="shared" si="4"/>
        <v>DefinitionsB25</v>
      </c>
      <c r="B95" s="155" t="s">
        <v>2728</v>
      </c>
      <c r="C95" s="155" t="s">
        <v>2955</v>
      </c>
      <c r="D95" s="155" t="s">
        <v>2956</v>
      </c>
      <c r="E95" s="213" t="s">
        <v>2957</v>
      </c>
      <c r="F95" s="155" t="s">
        <v>2958</v>
      </c>
      <c r="G95" s="155" t="s">
        <v>2959</v>
      </c>
      <c r="H95" s="143" t="s">
        <v>2960</v>
      </c>
      <c r="I95" s="155" t="s">
        <v>2961</v>
      </c>
      <c r="J95" s="155" t="s">
        <v>2962</v>
      </c>
      <c r="K95" s="232" t="s">
        <v>2963</v>
      </c>
      <c r="L95" s="238" t="s">
        <v>2964</v>
      </c>
      <c r="M95" s="155" t="s">
        <v>2965</v>
      </c>
      <c r="N95" s="112" t="s">
        <v>2966</v>
      </c>
    </row>
    <row r="96" spans="1:14">
      <c r="A96" s="155" t="str">
        <f t="shared" si="4"/>
        <v>DefinitionsB26</v>
      </c>
      <c r="B96" s="155" t="s">
        <v>2728</v>
      </c>
      <c r="C96" s="155" t="s">
        <v>2967</v>
      </c>
      <c r="D96" s="155" t="s">
        <v>2968</v>
      </c>
      <c r="E96" s="213" t="s">
        <v>2969</v>
      </c>
      <c r="F96" s="155" t="s">
        <v>2970</v>
      </c>
      <c r="G96" s="155" t="s">
        <v>2971</v>
      </c>
      <c r="H96" s="155" t="s">
        <v>2968</v>
      </c>
      <c r="I96" s="155" t="s">
        <v>2968</v>
      </c>
      <c r="J96" s="155" t="s">
        <v>2968</v>
      </c>
      <c r="K96" s="232" t="s">
        <v>2968</v>
      </c>
      <c r="L96" s="238" t="s">
        <v>2968</v>
      </c>
      <c r="M96" s="155" t="s">
        <v>2968</v>
      </c>
      <c r="N96" s="109" t="s">
        <v>2972</v>
      </c>
    </row>
    <row r="97" spans="1:14" ht="28.5">
      <c r="A97" s="155" t="str">
        <f t="shared" si="4"/>
        <v>DefinitionsB27</v>
      </c>
      <c r="B97" s="155" t="s">
        <v>2728</v>
      </c>
      <c r="C97" s="155" t="s">
        <v>2973</v>
      </c>
      <c r="D97" s="155" t="s">
        <v>2974</v>
      </c>
      <c r="E97" s="213" t="s">
        <v>2975</v>
      </c>
      <c r="F97" s="155" t="s">
        <v>2976</v>
      </c>
      <c r="G97" s="155" t="s">
        <v>2977</v>
      </c>
      <c r="H97" s="155" t="s">
        <v>2978</v>
      </c>
      <c r="I97" s="155" t="s">
        <v>2979</v>
      </c>
      <c r="J97" s="155" t="s">
        <v>2980</v>
      </c>
      <c r="K97" s="232" t="s">
        <v>2981</v>
      </c>
      <c r="L97" s="238" t="s">
        <v>2982</v>
      </c>
      <c r="M97" s="155" t="s">
        <v>2983</v>
      </c>
      <c r="N97" s="109" t="s">
        <v>2984</v>
      </c>
    </row>
    <row r="98" spans="1:14">
      <c r="A98" s="155" t="str">
        <f t="shared" si="4"/>
        <v>DefinitionsB28</v>
      </c>
      <c r="B98" s="155" t="s">
        <v>2728</v>
      </c>
      <c r="C98" s="155" t="s">
        <v>2985</v>
      </c>
      <c r="D98" s="155" t="s">
        <v>2986</v>
      </c>
      <c r="E98" s="213" t="s">
        <v>2987</v>
      </c>
      <c r="F98" s="155" t="s">
        <v>2988</v>
      </c>
      <c r="G98" s="155" t="s">
        <v>2989</v>
      </c>
      <c r="H98" s="155" t="s">
        <v>2990</v>
      </c>
      <c r="I98" s="155" t="s">
        <v>2991</v>
      </c>
      <c r="J98" s="155" t="s">
        <v>2992</v>
      </c>
      <c r="K98" s="232" t="s">
        <v>2993</v>
      </c>
      <c r="L98" s="238" t="s">
        <v>2994</v>
      </c>
      <c r="M98" s="155" t="s">
        <v>2995</v>
      </c>
      <c r="N98" s="109" t="s">
        <v>2996</v>
      </c>
    </row>
    <row r="99" spans="1:14" ht="28.5">
      <c r="A99" s="155" t="str">
        <f t="shared" si="4"/>
        <v>DefinitionsB29</v>
      </c>
      <c r="B99" s="155" t="s">
        <v>2728</v>
      </c>
      <c r="C99" s="155" t="s">
        <v>2997</v>
      </c>
      <c r="D99" s="155" t="s">
        <v>2998</v>
      </c>
      <c r="E99" s="213" t="s">
        <v>2999</v>
      </c>
      <c r="F99" s="155" t="s">
        <v>3000</v>
      </c>
      <c r="G99" s="155" t="s">
        <v>3001</v>
      </c>
      <c r="H99" s="155" t="s">
        <v>3002</v>
      </c>
      <c r="I99" s="155" t="s">
        <v>3003</v>
      </c>
      <c r="J99" s="155" t="s">
        <v>3004</v>
      </c>
      <c r="K99" s="232" t="s">
        <v>3005</v>
      </c>
      <c r="L99" s="238" t="s">
        <v>3006</v>
      </c>
      <c r="M99" s="155" t="s">
        <v>3007</v>
      </c>
      <c r="N99" s="109" t="s">
        <v>3008</v>
      </c>
    </row>
    <row r="100" spans="1:14" ht="28.5">
      <c r="A100" s="155" t="str">
        <f t="shared" si="4"/>
        <v>DefinitionsB30</v>
      </c>
      <c r="B100" s="155" t="s">
        <v>2728</v>
      </c>
      <c r="C100" s="155" t="s">
        <v>3009</v>
      </c>
      <c r="D100" s="155" t="s">
        <v>3010</v>
      </c>
      <c r="E100" s="213" t="s">
        <v>3011</v>
      </c>
      <c r="F100" s="155" t="s">
        <v>3012</v>
      </c>
      <c r="G100" s="155" t="s">
        <v>3013</v>
      </c>
      <c r="H100" s="155" t="s">
        <v>3014</v>
      </c>
      <c r="I100" s="155" t="s">
        <v>3015</v>
      </c>
      <c r="J100" s="155" t="s">
        <v>3016</v>
      </c>
      <c r="K100" s="232" t="s">
        <v>3017</v>
      </c>
      <c r="L100" s="238" t="s">
        <v>3018</v>
      </c>
      <c r="M100" s="155" t="s">
        <v>3019</v>
      </c>
      <c r="N100" s="109" t="s">
        <v>3020</v>
      </c>
    </row>
    <row r="101" spans="1:14" ht="28.5">
      <c r="A101" s="155" t="str">
        <f t="shared" si="4"/>
        <v>DefinitionsB31</v>
      </c>
      <c r="B101" s="155" t="s">
        <v>2728</v>
      </c>
      <c r="C101" s="155" t="s">
        <v>3021</v>
      </c>
      <c r="D101" s="155" t="s">
        <v>3022</v>
      </c>
      <c r="E101" s="213" t="s">
        <v>3023</v>
      </c>
      <c r="F101" s="155" t="s">
        <v>3024</v>
      </c>
      <c r="G101" s="155" t="s">
        <v>3025</v>
      </c>
      <c r="H101" s="155" t="s">
        <v>3026</v>
      </c>
      <c r="I101" s="155" t="s">
        <v>3027</v>
      </c>
      <c r="J101" s="155" t="s">
        <v>3028</v>
      </c>
      <c r="K101" s="232" t="s">
        <v>3029</v>
      </c>
      <c r="L101" s="238" t="s">
        <v>3030</v>
      </c>
      <c r="M101" s="155" t="s">
        <v>3031</v>
      </c>
    </row>
    <row r="102" spans="1:14">
      <c r="A102" s="155" t="str">
        <f t="shared" si="4"/>
        <v>DefinitionsC2</v>
      </c>
      <c r="B102" s="155" t="s">
        <v>2728</v>
      </c>
      <c r="C102" s="155" t="s">
        <v>3032</v>
      </c>
      <c r="D102" s="155" t="s">
        <v>3033</v>
      </c>
      <c r="E102" s="233" t="s">
        <v>3034</v>
      </c>
      <c r="F102" s="155" t="s">
        <v>3035</v>
      </c>
      <c r="G102" s="155" t="s">
        <v>3036</v>
      </c>
      <c r="H102" s="155" t="s">
        <v>3033</v>
      </c>
      <c r="I102" s="155" t="s">
        <v>3037</v>
      </c>
      <c r="J102" s="155" t="s">
        <v>3038</v>
      </c>
      <c r="K102" s="232" t="s">
        <v>3039</v>
      </c>
      <c r="L102" s="238" t="s">
        <v>3040</v>
      </c>
      <c r="M102" s="155" t="s">
        <v>3041</v>
      </c>
    </row>
    <row r="103" spans="1:14">
      <c r="A103" s="155" t="str">
        <f t="shared" si="4"/>
        <v>DefinitionsC3</v>
      </c>
      <c r="B103" s="155" t="s">
        <v>2728</v>
      </c>
      <c r="C103" s="155" t="s">
        <v>3042</v>
      </c>
      <c r="D103" s="155" t="s">
        <v>3043</v>
      </c>
      <c r="E103" s="213" t="s">
        <v>3044</v>
      </c>
      <c r="F103" s="155" t="s">
        <v>3045</v>
      </c>
      <c r="G103" s="155" t="s">
        <v>3046</v>
      </c>
      <c r="H103" s="155" t="s">
        <v>3047</v>
      </c>
      <c r="I103" s="155" t="s">
        <v>3048</v>
      </c>
      <c r="J103" s="155" t="s">
        <v>3049</v>
      </c>
      <c r="K103" s="232" t="s">
        <v>3050</v>
      </c>
      <c r="L103" s="238" t="s">
        <v>3051</v>
      </c>
      <c r="M103" s="155" t="s">
        <v>3052</v>
      </c>
    </row>
    <row r="104" spans="1:14" ht="85.5">
      <c r="A104" s="155" t="str">
        <f t="shared" si="4"/>
        <v>DefinitionsC4</v>
      </c>
      <c r="B104" s="155" t="s">
        <v>2728</v>
      </c>
      <c r="C104" s="155" t="s">
        <v>3053</v>
      </c>
      <c r="D104" s="155" t="s">
        <v>3054</v>
      </c>
      <c r="E104" s="213" t="s">
        <v>3055</v>
      </c>
      <c r="F104" s="155" t="s">
        <v>3056</v>
      </c>
      <c r="G104" s="155" t="s">
        <v>3057</v>
      </c>
      <c r="H104" s="155" t="s">
        <v>3058</v>
      </c>
      <c r="I104" s="155" t="s">
        <v>3059</v>
      </c>
      <c r="J104" s="155" t="s">
        <v>3060</v>
      </c>
      <c r="K104" s="232" t="s">
        <v>3061</v>
      </c>
      <c r="L104" s="238" t="s">
        <v>3062</v>
      </c>
      <c r="M104" s="155" t="s">
        <v>3063</v>
      </c>
    </row>
    <row r="105" spans="1:14" ht="82.5" customHeight="1">
      <c r="A105" s="155" t="str">
        <f>B105&amp;C105</f>
        <v>DefinitionsC5</v>
      </c>
      <c r="B105" s="155" t="s">
        <v>2728</v>
      </c>
      <c r="C105" s="155" t="s">
        <v>3064</v>
      </c>
      <c r="D105" s="210" t="s">
        <v>3065</v>
      </c>
      <c r="E105" s="213" t="s">
        <v>3066</v>
      </c>
      <c r="F105" s="155" t="s">
        <v>3067</v>
      </c>
      <c r="G105" s="155" t="s">
        <v>3068</v>
      </c>
      <c r="H105" s="155" t="s">
        <v>3069</v>
      </c>
      <c r="I105" s="155" t="s">
        <v>3070</v>
      </c>
      <c r="J105" s="155" t="s">
        <v>3071</v>
      </c>
      <c r="K105" s="232" t="s">
        <v>3072</v>
      </c>
      <c r="L105" s="238" t="s">
        <v>3073</v>
      </c>
      <c r="M105" s="155" t="s">
        <v>3074</v>
      </c>
    </row>
    <row r="106" spans="1:14" ht="178.5">
      <c r="A106" s="155" t="str">
        <f t="shared" ref="A106:A137" si="5">B106&amp;C106</f>
        <v>DefinitionsC6</v>
      </c>
      <c r="B106" s="155" t="s">
        <v>2728</v>
      </c>
      <c r="C106" s="155" t="s">
        <v>3075</v>
      </c>
      <c r="D106" s="112" t="s">
        <v>3076</v>
      </c>
      <c r="E106" s="257" t="s">
        <v>3077</v>
      </c>
      <c r="F106" s="112" t="s">
        <v>3078</v>
      </c>
      <c r="G106" s="112" t="s">
        <v>3079</v>
      </c>
      <c r="H106" s="112" t="s">
        <v>3080</v>
      </c>
      <c r="I106" s="112" t="s">
        <v>3081</v>
      </c>
      <c r="J106" s="112" t="s">
        <v>3082</v>
      </c>
      <c r="K106" s="112" t="s">
        <v>3083</v>
      </c>
      <c r="L106" s="239" t="s">
        <v>3084</v>
      </c>
      <c r="M106" s="112" t="s">
        <v>3085</v>
      </c>
    </row>
    <row r="107" spans="1:14" ht="156.75">
      <c r="A107" s="155" t="str">
        <f t="shared" si="5"/>
        <v>DefinitionsC7</v>
      </c>
      <c r="B107" s="155" t="s">
        <v>2728</v>
      </c>
      <c r="C107" s="155" t="s">
        <v>3086</v>
      </c>
      <c r="D107" s="155" t="s">
        <v>3087</v>
      </c>
      <c r="E107" s="213" t="s">
        <v>3088</v>
      </c>
      <c r="F107" s="155" t="s">
        <v>3089</v>
      </c>
      <c r="G107" s="155" t="s">
        <v>3090</v>
      </c>
      <c r="H107" s="155" t="s">
        <v>3091</v>
      </c>
      <c r="I107" s="155" t="s">
        <v>3092</v>
      </c>
      <c r="J107" s="155" t="s">
        <v>3093</v>
      </c>
      <c r="K107" s="232" t="s">
        <v>3094</v>
      </c>
      <c r="L107" s="238" t="s">
        <v>3095</v>
      </c>
      <c r="M107" s="155" t="s">
        <v>2787</v>
      </c>
    </row>
    <row r="108" spans="1:14" ht="185.25">
      <c r="A108" s="155" t="str">
        <f t="shared" si="5"/>
        <v>DefinitionsC8</v>
      </c>
      <c r="B108" s="155" t="s">
        <v>2728</v>
      </c>
      <c r="C108" s="155" t="s">
        <v>3096</v>
      </c>
      <c r="D108" s="155" t="s">
        <v>3097</v>
      </c>
      <c r="E108" s="213" t="s">
        <v>3098</v>
      </c>
      <c r="F108" s="155" t="s">
        <v>3099</v>
      </c>
      <c r="G108" s="155" t="s">
        <v>3100</v>
      </c>
      <c r="H108" s="143" t="s">
        <v>3101</v>
      </c>
      <c r="I108" s="155" t="s">
        <v>3102</v>
      </c>
      <c r="J108" s="155" t="s">
        <v>3103</v>
      </c>
      <c r="K108" s="232" t="s">
        <v>3104</v>
      </c>
      <c r="L108" s="238" t="s">
        <v>3105</v>
      </c>
      <c r="M108" s="155" t="s">
        <v>2799</v>
      </c>
    </row>
    <row r="109" spans="1:14" ht="85.5">
      <c r="A109" s="155" t="str">
        <f t="shared" si="5"/>
        <v>DefinitionsC9</v>
      </c>
      <c r="B109" s="155" t="s">
        <v>2728</v>
      </c>
      <c r="C109" s="155" t="s">
        <v>3106</v>
      </c>
      <c r="D109" s="155" t="s">
        <v>3107</v>
      </c>
      <c r="E109" s="213" t="s">
        <v>3108</v>
      </c>
      <c r="F109" s="155" t="s">
        <v>3109</v>
      </c>
      <c r="G109" s="155" t="s">
        <v>3110</v>
      </c>
      <c r="H109" s="155" t="s">
        <v>3111</v>
      </c>
      <c r="I109" s="155" t="s">
        <v>3112</v>
      </c>
      <c r="J109" s="155" t="s">
        <v>3113</v>
      </c>
      <c r="K109" s="232" t="s">
        <v>3114</v>
      </c>
      <c r="L109" s="238" t="s">
        <v>3115</v>
      </c>
      <c r="M109" s="155" t="s">
        <v>2804</v>
      </c>
    </row>
    <row r="110" spans="1:14">
      <c r="A110" s="155" t="str">
        <f t="shared" si="5"/>
        <v>DefinitionsC10</v>
      </c>
      <c r="B110" s="155" t="s">
        <v>2728</v>
      </c>
      <c r="C110" s="155" t="s">
        <v>3116</v>
      </c>
      <c r="D110" s="155" t="s">
        <v>3117</v>
      </c>
      <c r="E110" s="213" t="s">
        <v>2807</v>
      </c>
      <c r="F110" s="155" t="s">
        <v>3118</v>
      </c>
      <c r="G110" s="155" t="s">
        <v>3119</v>
      </c>
      <c r="H110" s="155" t="s">
        <v>3120</v>
      </c>
      <c r="I110" s="155" t="s">
        <v>3121</v>
      </c>
      <c r="J110" s="155" t="s">
        <v>3122</v>
      </c>
      <c r="K110" s="232" t="s">
        <v>3123</v>
      </c>
      <c r="L110" s="238" t="s">
        <v>3124</v>
      </c>
      <c r="M110" s="155" t="s">
        <v>2813</v>
      </c>
    </row>
    <row r="111" spans="1:14" ht="156.75">
      <c r="A111" s="155" t="str">
        <f t="shared" si="5"/>
        <v>DefinitionsC11</v>
      </c>
      <c r="B111" s="155" t="s">
        <v>2728</v>
      </c>
      <c r="C111" s="155" t="s">
        <v>3125</v>
      </c>
      <c r="D111" s="155" t="s">
        <v>3126</v>
      </c>
      <c r="E111" s="258" t="s">
        <v>3127</v>
      </c>
      <c r="F111" s="155" t="s">
        <v>3128</v>
      </c>
      <c r="G111" s="155" t="s">
        <v>3129</v>
      </c>
      <c r="H111" s="155" t="s">
        <v>3130</v>
      </c>
      <c r="I111" s="155" t="s">
        <v>3131</v>
      </c>
      <c r="J111" s="155" t="s">
        <v>3132</v>
      </c>
      <c r="K111" s="232" t="s">
        <v>3133</v>
      </c>
      <c r="L111" s="238" t="s">
        <v>3134</v>
      </c>
      <c r="M111" s="155" t="s">
        <v>2825</v>
      </c>
    </row>
    <row r="112" spans="1:14" ht="128.25">
      <c r="A112" s="155" t="str">
        <f t="shared" si="5"/>
        <v>DefinitionsC12</v>
      </c>
      <c r="B112" s="155" t="s">
        <v>2728</v>
      </c>
      <c r="C112" s="155" t="s">
        <v>3135</v>
      </c>
      <c r="D112" s="155" t="s">
        <v>3136</v>
      </c>
      <c r="E112" s="258" t="s">
        <v>3137</v>
      </c>
      <c r="F112" s="155" t="s">
        <v>3138</v>
      </c>
      <c r="G112" s="155" t="s">
        <v>3139</v>
      </c>
      <c r="H112" s="155" t="s">
        <v>3140</v>
      </c>
      <c r="I112" s="155" t="s">
        <v>3141</v>
      </c>
      <c r="J112" s="155" t="s">
        <v>3142</v>
      </c>
      <c r="K112" s="232" t="s">
        <v>3143</v>
      </c>
      <c r="L112" s="238" t="s">
        <v>3144</v>
      </c>
      <c r="M112" s="155" t="s">
        <v>2837</v>
      </c>
    </row>
    <row r="113" spans="1:13" ht="156.75">
      <c r="A113" s="155" t="str">
        <f t="shared" si="5"/>
        <v>DefinitionsC13</v>
      </c>
      <c r="B113" s="155" t="s">
        <v>2728</v>
      </c>
      <c r="C113" s="155" t="s">
        <v>3145</v>
      </c>
      <c r="D113" s="155" t="s">
        <v>3146</v>
      </c>
      <c r="E113" s="258" t="s">
        <v>3147</v>
      </c>
      <c r="F113" s="155" t="s">
        <v>3148</v>
      </c>
      <c r="G113" s="155" t="s">
        <v>3149</v>
      </c>
      <c r="H113" s="143" t="s">
        <v>3150</v>
      </c>
      <c r="I113" s="155" t="s">
        <v>3151</v>
      </c>
      <c r="J113" s="155" t="s">
        <v>3152</v>
      </c>
      <c r="K113" s="232" t="s">
        <v>3153</v>
      </c>
      <c r="L113" s="238" t="s">
        <v>3154</v>
      </c>
      <c r="M113" s="155" t="s">
        <v>2849</v>
      </c>
    </row>
    <row r="114" spans="1:13" ht="409.5">
      <c r="A114" s="155" t="str">
        <f t="shared" si="5"/>
        <v>DefinitionsC14</v>
      </c>
      <c r="B114" s="155" t="s">
        <v>2728</v>
      </c>
      <c r="C114" s="155" t="s">
        <v>3155</v>
      </c>
      <c r="D114" s="155" t="s">
        <v>3156</v>
      </c>
      <c r="E114" s="258" t="s">
        <v>3157</v>
      </c>
      <c r="F114" s="155" t="s">
        <v>3158</v>
      </c>
      <c r="G114" s="155" t="s">
        <v>3159</v>
      </c>
      <c r="H114" s="155" t="s">
        <v>3160</v>
      </c>
      <c r="I114" s="155" t="s">
        <v>3161</v>
      </c>
      <c r="J114" s="155" t="s">
        <v>3162</v>
      </c>
      <c r="K114" s="232" t="s">
        <v>3163</v>
      </c>
      <c r="L114" s="238" t="s">
        <v>3164</v>
      </c>
      <c r="M114" s="155" t="s">
        <v>3165</v>
      </c>
    </row>
    <row r="115" spans="1:13" ht="270.75">
      <c r="A115" s="155" t="str">
        <f t="shared" si="5"/>
        <v>DefinitionsC15</v>
      </c>
      <c r="B115" s="155" t="s">
        <v>2728</v>
      </c>
      <c r="C115" s="155" t="s">
        <v>3166</v>
      </c>
      <c r="D115" s="155" t="s">
        <v>3167</v>
      </c>
      <c r="E115" s="258" t="s">
        <v>3168</v>
      </c>
      <c r="F115" s="155" t="s">
        <v>3169</v>
      </c>
      <c r="G115" s="155" t="s">
        <v>3170</v>
      </c>
      <c r="H115" s="155" t="s">
        <v>3171</v>
      </c>
      <c r="I115" s="155" t="s">
        <v>3172</v>
      </c>
      <c r="J115" s="155" t="s">
        <v>3173</v>
      </c>
      <c r="K115" s="232" t="s">
        <v>3174</v>
      </c>
      <c r="L115" s="238" t="s">
        <v>3175</v>
      </c>
      <c r="M115" s="155" t="s">
        <v>2864</v>
      </c>
    </row>
    <row r="116" spans="1:13" ht="128.25">
      <c r="A116" s="155" t="str">
        <f t="shared" si="5"/>
        <v>DefinitionsC16</v>
      </c>
      <c r="B116" s="155" t="s">
        <v>2728</v>
      </c>
      <c r="C116" s="155" t="s">
        <v>3176</v>
      </c>
      <c r="D116" s="155" t="s">
        <v>3177</v>
      </c>
      <c r="E116" s="213" t="s">
        <v>3178</v>
      </c>
      <c r="F116" s="155" t="s">
        <v>3179</v>
      </c>
      <c r="G116" s="155" t="s">
        <v>3180</v>
      </c>
      <c r="H116" s="155" t="s">
        <v>3181</v>
      </c>
      <c r="I116" s="155" t="s">
        <v>3182</v>
      </c>
      <c r="J116" s="155" t="s">
        <v>3183</v>
      </c>
      <c r="K116" s="232" t="s">
        <v>3184</v>
      </c>
      <c r="L116" s="238" t="s">
        <v>3185</v>
      </c>
      <c r="M116" s="155" t="s">
        <v>2876</v>
      </c>
    </row>
    <row r="117" spans="1:13" ht="356.25">
      <c r="A117" s="155" t="str">
        <f t="shared" si="5"/>
        <v>DefinitionsC17</v>
      </c>
      <c r="B117" s="155" t="s">
        <v>2728</v>
      </c>
      <c r="C117" s="155" t="s">
        <v>3186</v>
      </c>
      <c r="D117" s="155" t="s">
        <v>3187</v>
      </c>
      <c r="E117" s="258" t="s">
        <v>3188</v>
      </c>
      <c r="F117" s="155" t="s">
        <v>3189</v>
      </c>
      <c r="G117" s="155" t="s">
        <v>3190</v>
      </c>
      <c r="H117" s="155" t="s">
        <v>3191</v>
      </c>
      <c r="I117" s="155" t="s">
        <v>3192</v>
      </c>
      <c r="J117" s="155" t="s">
        <v>3193</v>
      </c>
      <c r="K117" s="232" t="s">
        <v>3194</v>
      </c>
      <c r="L117" s="238" t="s">
        <v>3195</v>
      </c>
      <c r="M117" s="155" t="s">
        <v>3196</v>
      </c>
    </row>
    <row r="118" spans="1:13" ht="242.25">
      <c r="A118" s="155" t="str">
        <f t="shared" si="5"/>
        <v>DefinitionsC18</v>
      </c>
      <c r="B118" s="155" t="s">
        <v>2728</v>
      </c>
      <c r="C118" s="155" t="s">
        <v>3197</v>
      </c>
      <c r="D118" s="155" t="s">
        <v>3198</v>
      </c>
      <c r="E118" s="258" t="s">
        <v>3199</v>
      </c>
      <c r="F118" s="155" t="s">
        <v>3200</v>
      </c>
      <c r="G118" s="155" t="s">
        <v>3201</v>
      </c>
      <c r="H118" s="143" t="s">
        <v>3202</v>
      </c>
      <c r="I118" s="155" t="s">
        <v>3203</v>
      </c>
      <c r="J118" s="155" t="s">
        <v>3204</v>
      </c>
      <c r="K118" s="232" t="s">
        <v>3205</v>
      </c>
      <c r="L118" s="238" t="s">
        <v>3206</v>
      </c>
      <c r="M118" s="155" t="s">
        <v>3207</v>
      </c>
    </row>
    <row r="119" spans="1:13" ht="28.5">
      <c r="A119" s="155" t="str">
        <f t="shared" si="5"/>
        <v>DefinitionsC19</v>
      </c>
      <c r="B119" s="155" t="s">
        <v>2728</v>
      </c>
      <c r="C119" s="155" t="s">
        <v>3208</v>
      </c>
      <c r="D119" s="155" t="s">
        <v>3209</v>
      </c>
      <c r="E119" s="213" t="s">
        <v>3210</v>
      </c>
      <c r="F119" s="155" t="s">
        <v>3211</v>
      </c>
      <c r="G119" s="155" t="s">
        <v>3212</v>
      </c>
      <c r="H119" s="155" t="s">
        <v>3213</v>
      </c>
      <c r="I119" s="155" t="s">
        <v>3214</v>
      </c>
      <c r="J119" s="155" t="s">
        <v>3215</v>
      </c>
      <c r="K119" s="232" t="s">
        <v>3216</v>
      </c>
      <c r="L119" s="238" t="s">
        <v>3217</v>
      </c>
      <c r="M119" s="155" t="s">
        <v>2906</v>
      </c>
    </row>
    <row r="120" spans="1:13" ht="71.25">
      <c r="A120" s="155" t="str">
        <f t="shared" si="5"/>
        <v>DefinitionsC20</v>
      </c>
      <c r="B120" s="155" t="s">
        <v>2728</v>
      </c>
      <c r="C120" s="155" t="s">
        <v>3218</v>
      </c>
      <c r="D120" s="155" t="s">
        <v>3219</v>
      </c>
      <c r="E120" s="213" t="s">
        <v>3220</v>
      </c>
      <c r="F120" s="155" t="s">
        <v>3221</v>
      </c>
      <c r="G120" s="155" t="s">
        <v>3222</v>
      </c>
      <c r="H120" s="155" t="s">
        <v>3223</v>
      </c>
      <c r="I120" s="155" t="s">
        <v>3224</v>
      </c>
      <c r="J120" s="155" t="s">
        <v>3225</v>
      </c>
      <c r="K120" s="232" t="s">
        <v>3226</v>
      </c>
      <c r="L120" s="238" t="s">
        <v>3227</v>
      </c>
      <c r="M120" s="155" t="s">
        <v>2918</v>
      </c>
    </row>
    <row r="121" spans="1:13" ht="28.5">
      <c r="A121" s="155" t="str">
        <f t="shared" si="5"/>
        <v>DefinitionsC21</v>
      </c>
      <c r="B121" s="155" t="s">
        <v>2728</v>
      </c>
      <c r="C121" s="155" t="s">
        <v>3228</v>
      </c>
      <c r="D121" s="155" t="s">
        <v>2922</v>
      </c>
      <c r="E121" s="213" t="s">
        <v>3229</v>
      </c>
      <c r="F121" s="155" t="s">
        <v>3230</v>
      </c>
      <c r="G121" s="155" t="s">
        <v>3231</v>
      </c>
      <c r="H121" s="155" t="s">
        <v>2922</v>
      </c>
      <c r="I121" s="155" t="s">
        <v>2922</v>
      </c>
      <c r="J121" s="155" t="s">
        <v>2922</v>
      </c>
      <c r="K121" s="232" t="s">
        <v>2922</v>
      </c>
      <c r="L121" s="238" t="s">
        <v>2922</v>
      </c>
      <c r="M121" s="155" t="s">
        <v>2922</v>
      </c>
    </row>
    <row r="122" spans="1:13" ht="171">
      <c r="A122" s="155" t="str">
        <f t="shared" si="5"/>
        <v>DefinitionsC22</v>
      </c>
      <c r="B122" s="155" t="s">
        <v>2728</v>
      </c>
      <c r="C122" s="155" t="s">
        <v>3232</v>
      </c>
      <c r="D122" s="155" t="s">
        <v>3233</v>
      </c>
      <c r="E122" s="258" t="s">
        <v>3234</v>
      </c>
      <c r="F122" s="155" t="s">
        <v>3235</v>
      </c>
      <c r="G122" s="155" t="s">
        <v>3236</v>
      </c>
      <c r="H122" s="155" t="s">
        <v>3237</v>
      </c>
      <c r="I122" s="155" t="s">
        <v>3238</v>
      </c>
      <c r="J122" s="155" t="s">
        <v>3239</v>
      </c>
      <c r="K122" s="232" t="s">
        <v>3240</v>
      </c>
      <c r="L122" s="238" t="s">
        <v>3241</v>
      </c>
      <c r="M122" s="155" t="s">
        <v>3242</v>
      </c>
    </row>
    <row r="123" spans="1:13" ht="114">
      <c r="A123" s="155" t="str">
        <f t="shared" si="5"/>
        <v>DefinitionsC23</v>
      </c>
      <c r="B123" s="155" t="s">
        <v>2728</v>
      </c>
      <c r="C123" s="155" t="s">
        <v>3243</v>
      </c>
      <c r="D123" s="155" t="s">
        <v>3244</v>
      </c>
      <c r="E123" s="213" t="s">
        <v>3245</v>
      </c>
      <c r="F123" s="155" t="s">
        <v>3246</v>
      </c>
      <c r="G123" s="155" t="s">
        <v>3247</v>
      </c>
      <c r="H123" s="155" t="s">
        <v>3248</v>
      </c>
      <c r="I123" s="155" t="s">
        <v>3249</v>
      </c>
      <c r="J123" s="155" t="s">
        <v>3250</v>
      </c>
      <c r="K123" s="232" t="s">
        <v>3251</v>
      </c>
      <c r="L123" s="238" t="s">
        <v>3252</v>
      </c>
      <c r="M123" s="155" t="s">
        <v>3253</v>
      </c>
    </row>
    <row r="124" spans="1:13" ht="313.5">
      <c r="A124" s="155" t="str">
        <f t="shared" si="5"/>
        <v>DefinitionsC24</v>
      </c>
      <c r="B124" s="155" t="s">
        <v>2728</v>
      </c>
      <c r="C124" s="155" t="s">
        <v>3254</v>
      </c>
      <c r="D124" s="155" t="s">
        <v>3255</v>
      </c>
      <c r="E124" s="258" t="s">
        <v>3256</v>
      </c>
      <c r="F124" s="155" t="s">
        <v>3257</v>
      </c>
      <c r="G124" s="155" t="s">
        <v>3258</v>
      </c>
      <c r="H124" s="155" t="s">
        <v>3259</v>
      </c>
      <c r="I124" s="155" t="s">
        <v>3260</v>
      </c>
      <c r="J124" s="155" t="s">
        <v>3261</v>
      </c>
      <c r="K124" s="232" t="s">
        <v>3262</v>
      </c>
      <c r="L124" s="238" t="s">
        <v>3263</v>
      </c>
      <c r="M124" s="155" t="s">
        <v>3264</v>
      </c>
    </row>
    <row r="125" spans="1:13" ht="285">
      <c r="A125" s="155" t="str">
        <f t="shared" si="5"/>
        <v>DefinitionsC25</v>
      </c>
      <c r="B125" s="155" t="s">
        <v>2728</v>
      </c>
      <c r="C125" s="155" t="s">
        <v>3265</v>
      </c>
      <c r="D125" s="155" t="s">
        <v>3266</v>
      </c>
      <c r="E125" s="258" t="s">
        <v>3267</v>
      </c>
      <c r="F125" s="155" t="s">
        <v>3268</v>
      </c>
      <c r="G125" s="155" t="s">
        <v>3269</v>
      </c>
      <c r="H125" s="155" t="s">
        <v>3270</v>
      </c>
      <c r="I125" s="155" t="s">
        <v>3271</v>
      </c>
      <c r="J125" s="155" t="s">
        <v>3272</v>
      </c>
      <c r="K125" s="232" t="s">
        <v>3273</v>
      </c>
      <c r="L125" s="238" t="s">
        <v>3274</v>
      </c>
      <c r="M125" s="155" t="s">
        <v>3275</v>
      </c>
    </row>
    <row r="126" spans="1:13" ht="28.5">
      <c r="A126" s="155" t="str">
        <f t="shared" si="5"/>
        <v>DefinitionsC26</v>
      </c>
      <c r="B126" s="155" t="s">
        <v>2728</v>
      </c>
      <c r="C126" s="155" t="s">
        <v>3276</v>
      </c>
      <c r="D126" s="155" t="s">
        <v>3277</v>
      </c>
      <c r="E126" s="213" t="s">
        <v>3278</v>
      </c>
      <c r="F126" s="155" t="s">
        <v>3279</v>
      </c>
      <c r="G126" s="155" t="s">
        <v>3280</v>
      </c>
      <c r="H126" s="155" t="s">
        <v>3277</v>
      </c>
      <c r="I126" s="155" t="s">
        <v>3281</v>
      </c>
      <c r="J126" s="155" t="s">
        <v>3277</v>
      </c>
      <c r="K126" s="232" t="s">
        <v>3277</v>
      </c>
      <c r="L126" s="238" t="s">
        <v>3277</v>
      </c>
      <c r="M126" s="155" t="s">
        <v>2934</v>
      </c>
    </row>
    <row r="127" spans="1:13" ht="156.75">
      <c r="A127" s="155" t="str">
        <f t="shared" si="5"/>
        <v>DefinitionsC27</v>
      </c>
      <c r="B127" s="155" t="s">
        <v>2728</v>
      </c>
      <c r="C127" s="155" t="s">
        <v>3282</v>
      </c>
      <c r="D127" s="155" t="s">
        <v>3283</v>
      </c>
      <c r="E127" s="258" t="s">
        <v>3284</v>
      </c>
      <c r="F127" s="155" t="s">
        <v>3285</v>
      </c>
      <c r="G127" s="155" t="s">
        <v>3286</v>
      </c>
      <c r="H127" s="155" t="s">
        <v>3287</v>
      </c>
      <c r="I127" s="155" t="s">
        <v>3288</v>
      </c>
      <c r="J127" s="155" t="s">
        <v>3289</v>
      </c>
      <c r="K127" s="232" t="s">
        <v>3290</v>
      </c>
      <c r="L127" s="238" t="s">
        <v>3291</v>
      </c>
      <c r="M127" s="155" t="s">
        <v>2972</v>
      </c>
    </row>
    <row r="128" spans="1:13" ht="99.75">
      <c r="A128" s="155" t="str">
        <f t="shared" si="5"/>
        <v>DefinitionsC28</v>
      </c>
      <c r="B128" s="155" t="s">
        <v>2728</v>
      </c>
      <c r="C128" s="155" t="s">
        <v>3292</v>
      </c>
      <c r="D128" s="155" t="s">
        <v>3293</v>
      </c>
      <c r="E128" s="213" t="s">
        <v>3294</v>
      </c>
      <c r="F128" s="155" t="s">
        <v>3295</v>
      </c>
      <c r="G128" s="155" t="s">
        <v>3296</v>
      </c>
      <c r="H128" s="155" t="s">
        <v>3297</v>
      </c>
      <c r="I128" s="155" t="s">
        <v>3298</v>
      </c>
      <c r="J128" s="155" t="s">
        <v>3299</v>
      </c>
      <c r="K128" s="232" t="s">
        <v>3300</v>
      </c>
      <c r="L128" s="238" t="s">
        <v>3301</v>
      </c>
      <c r="M128" s="155" t="s">
        <v>3302</v>
      </c>
    </row>
    <row r="129" spans="1:13" ht="228">
      <c r="A129" s="155" t="str">
        <f t="shared" si="5"/>
        <v>DefinitionsC29</v>
      </c>
      <c r="B129" s="155" t="s">
        <v>2728</v>
      </c>
      <c r="C129" s="155" t="s">
        <v>3303</v>
      </c>
      <c r="D129" s="155" t="s">
        <v>3304</v>
      </c>
      <c r="E129" s="258" t="s">
        <v>3305</v>
      </c>
      <c r="F129" s="155" t="s">
        <v>3306</v>
      </c>
      <c r="G129" s="155" t="s">
        <v>3307</v>
      </c>
      <c r="H129" s="155" t="s">
        <v>3308</v>
      </c>
      <c r="I129" s="155" t="s">
        <v>3309</v>
      </c>
      <c r="J129" s="155" t="s">
        <v>3310</v>
      </c>
      <c r="K129" s="232" t="s">
        <v>3311</v>
      </c>
      <c r="L129" s="238" t="s">
        <v>3312</v>
      </c>
      <c r="M129" s="155" t="s">
        <v>2996</v>
      </c>
    </row>
    <row r="130" spans="1:13" ht="213.75">
      <c r="A130" s="155" t="str">
        <f t="shared" si="5"/>
        <v>DefinitionsC30</v>
      </c>
      <c r="B130" s="155" t="s">
        <v>2728</v>
      </c>
      <c r="C130" s="155" t="s">
        <v>3313</v>
      </c>
      <c r="D130" s="155" t="s">
        <v>3314</v>
      </c>
      <c r="E130" s="258" t="s">
        <v>3315</v>
      </c>
      <c r="F130" s="155" t="s">
        <v>3316</v>
      </c>
      <c r="G130" s="155" t="s">
        <v>3317</v>
      </c>
      <c r="H130" s="143" t="s">
        <v>3318</v>
      </c>
      <c r="I130" s="155" t="s">
        <v>3319</v>
      </c>
      <c r="J130" s="155" t="s">
        <v>3320</v>
      </c>
      <c r="K130" s="232" t="s">
        <v>3321</v>
      </c>
      <c r="L130" s="238" t="s">
        <v>3322</v>
      </c>
      <c r="M130" s="155" t="s">
        <v>3008</v>
      </c>
    </row>
    <row r="131" spans="1:13" ht="202.5">
      <c r="A131" s="155" t="str">
        <f t="shared" si="5"/>
        <v>DefinitionsC31</v>
      </c>
      <c r="B131" s="155" t="s">
        <v>2728</v>
      </c>
      <c r="C131" s="155" t="s">
        <v>3323</v>
      </c>
      <c r="D131" s="155" t="s">
        <v>3324</v>
      </c>
      <c r="E131" s="258" t="s">
        <v>3325</v>
      </c>
      <c r="F131" s="155" t="s">
        <v>3326</v>
      </c>
      <c r="G131" s="155" t="s">
        <v>3327</v>
      </c>
      <c r="H131" s="143" t="s">
        <v>3328</v>
      </c>
      <c r="I131" s="155" t="s">
        <v>3329</v>
      </c>
      <c r="J131" s="155" t="s">
        <v>3330</v>
      </c>
      <c r="K131" s="232" t="s">
        <v>3331</v>
      </c>
      <c r="L131" s="238" t="s">
        <v>3332</v>
      </c>
      <c r="M131" s="155" t="s">
        <v>3020</v>
      </c>
    </row>
    <row r="132" spans="1:13">
      <c r="A132" s="155" t="str">
        <f t="shared" si="5"/>
        <v>DeclarationD2</v>
      </c>
      <c r="B132" s="155" t="s">
        <v>3333</v>
      </c>
      <c r="C132" s="155" t="s">
        <v>3334</v>
      </c>
      <c r="D132" s="155" t="s">
        <v>3335</v>
      </c>
      <c r="E132" s="213" t="s">
        <v>3335</v>
      </c>
      <c r="F132" s="155" t="s">
        <v>3335</v>
      </c>
      <c r="G132" s="155" t="s">
        <v>3335</v>
      </c>
      <c r="H132" s="155" t="s">
        <v>3335</v>
      </c>
      <c r="I132" s="155" t="s">
        <v>3335</v>
      </c>
      <c r="J132" s="155" t="s">
        <v>3335</v>
      </c>
      <c r="K132" s="155" t="s">
        <v>3335</v>
      </c>
      <c r="L132" s="238" t="s">
        <v>3335</v>
      </c>
      <c r="M132" s="173" t="s">
        <v>3335</v>
      </c>
    </row>
    <row r="133" spans="1:13" ht="28.5">
      <c r="A133" s="155" t="str">
        <f t="shared" si="5"/>
        <v>DeclarationF3</v>
      </c>
      <c r="B133" s="155" t="s">
        <v>3333</v>
      </c>
      <c r="C133" s="155" t="s">
        <v>3336</v>
      </c>
      <c r="D133" s="155" t="s">
        <v>3337</v>
      </c>
      <c r="E133" s="213" t="s">
        <v>3338</v>
      </c>
      <c r="F133" s="155" t="s">
        <v>3339</v>
      </c>
      <c r="G133" s="155" t="s">
        <v>3340</v>
      </c>
      <c r="H133" s="155" t="s">
        <v>3341</v>
      </c>
      <c r="I133" s="155" t="s">
        <v>3342</v>
      </c>
      <c r="J133" s="155" t="s">
        <v>3343</v>
      </c>
      <c r="K133" s="155" t="s">
        <v>3344</v>
      </c>
      <c r="L133" s="243" t="s">
        <v>3345</v>
      </c>
      <c r="M133" s="155" t="s">
        <v>3346</v>
      </c>
    </row>
    <row r="134" spans="1:13" ht="28.5">
      <c r="A134" s="155" t="str">
        <f t="shared" si="5"/>
        <v>DeclarationI3</v>
      </c>
      <c r="B134" s="155" t="s">
        <v>3333</v>
      </c>
      <c r="C134" s="155" t="s">
        <v>3347</v>
      </c>
      <c r="D134" s="155" t="s">
        <v>3348</v>
      </c>
      <c r="E134" s="213" t="s">
        <v>3349</v>
      </c>
      <c r="F134" s="155" t="s">
        <v>3350</v>
      </c>
      <c r="G134" s="155" t="s">
        <v>3351</v>
      </c>
      <c r="H134" s="155" t="s">
        <v>3352</v>
      </c>
      <c r="I134" s="155" t="s">
        <v>3353</v>
      </c>
      <c r="J134" s="155" t="s">
        <v>3354</v>
      </c>
      <c r="K134" s="155" t="s">
        <v>3355</v>
      </c>
      <c r="L134" s="243" t="s">
        <v>3356</v>
      </c>
      <c r="M134" s="155" t="s">
        <v>3357</v>
      </c>
    </row>
    <row r="135" spans="1:13">
      <c r="A135" s="155" t="str">
        <f t="shared" si="5"/>
        <v>DeclarationI4</v>
      </c>
      <c r="B135" s="155" t="s">
        <v>3333</v>
      </c>
      <c r="C135" s="155" t="s">
        <v>3358</v>
      </c>
      <c r="D135" s="155" t="s">
        <v>3359</v>
      </c>
      <c r="F135" s="155" t="s">
        <v>3360</v>
      </c>
      <c r="G135" s="155" t="s">
        <v>3361</v>
      </c>
      <c r="H135" s="155" t="s">
        <v>3362</v>
      </c>
      <c r="I135" s="155" t="s">
        <v>3363</v>
      </c>
      <c r="J135" s="155" t="s">
        <v>3364</v>
      </c>
      <c r="K135" s="155" t="s">
        <v>3365</v>
      </c>
      <c r="L135" s="243" t="s">
        <v>3366</v>
      </c>
      <c r="M135" s="155" t="s">
        <v>3367</v>
      </c>
    </row>
    <row r="136" spans="1:13" ht="57">
      <c r="A136" s="155" t="str">
        <f t="shared" si="5"/>
        <v>DeclarationB4</v>
      </c>
      <c r="B136" s="155" t="s">
        <v>3333</v>
      </c>
      <c r="C136" s="155" t="s">
        <v>2742</v>
      </c>
      <c r="D136" s="155" t="s">
        <v>3368</v>
      </c>
      <c r="E136" s="258" t="s">
        <v>3369</v>
      </c>
      <c r="F136" s="155" t="s">
        <v>3370</v>
      </c>
      <c r="G136" s="155" t="s">
        <v>3371</v>
      </c>
      <c r="H136" s="155" t="s">
        <v>3372</v>
      </c>
      <c r="I136" s="155" t="s">
        <v>3373</v>
      </c>
      <c r="J136" s="155" t="s">
        <v>3374</v>
      </c>
      <c r="K136" s="232" t="s">
        <v>3375</v>
      </c>
      <c r="L136" s="238" t="s">
        <v>3376</v>
      </c>
      <c r="M136" s="155" t="s">
        <v>3377</v>
      </c>
    </row>
    <row r="137" spans="1:13" ht="60">
      <c r="A137" s="155" t="str">
        <f t="shared" si="5"/>
        <v>DeclarationB6</v>
      </c>
      <c r="B137" s="155" t="s">
        <v>3333</v>
      </c>
      <c r="C137" s="155" t="s">
        <v>2764</v>
      </c>
      <c r="D137" s="155" t="s">
        <v>3378</v>
      </c>
      <c r="E137" s="155" t="s">
        <v>3379</v>
      </c>
      <c r="F137" s="264" t="s">
        <v>3380</v>
      </c>
      <c r="G137" s="240" t="s">
        <v>3381</v>
      </c>
      <c r="H137" s="234" t="s">
        <v>3382</v>
      </c>
      <c r="I137" s="240" t="s">
        <v>3383</v>
      </c>
      <c r="J137" s="240" t="s">
        <v>3384</v>
      </c>
      <c r="K137" s="241" t="s">
        <v>3385</v>
      </c>
      <c r="L137" s="234" t="s">
        <v>3386</v>
      </c>
      <c r="M137" s="240" t="s">
        <v>3387</v>
      </c>
    </row>
    <row r="138" spans="1:13" ht="57">
      <c r="A138" s="155" t="str">
        <f t="shared" ref="A138:A168" si="6">B138&amp;C138</f>
        <v>DeclarationB7</v>
      </c>
      <c r="B138" s="155" t="s">
        <v>3333</v>
      </c>
      <c r="C138" s="155" t="s">
        <v>2776</v>
      </c>
      <c r="D138" s="155" t="s">
        <v>3388</v>
      </c>
      <c r="E138" s="258" t="s">
        <v>3389</v>
      </c>
      <c r="F138" s="155" t="s">
        <v>3390</v>
      </c>
      <c r="G138" s="155" t="s">
        <v>3391</v>
      </c>
      <c r="H138" s="155" t="s">
        <v>3392</v>
      </c>
      <c r="I138" s="155" t="s">
        <v>3393</v>
      </c>
      <c r="J138" s="155" t="s">
        <v>3394</v>
      </c>
      <c r="K138" s="232" t="s">
        <v>3395</v>
      </c>
      <c r="L138" s="238" t="s">
        <v>3396</v>
      </c>
      <c r="M138" s="155" t="s">
        <v>3397</v>
      </c>
    </row>
    <row r="139" spans="1:13">
      <c r="A139" s="155" t="str">
        <f t="shared" si="6"/>
        <v>DeclarationB8</v>
      </c>
      <c r="B139" s="155" t="s">
        <v>3333</v>
      </c>
      <c r="C139" s="155" t="s">
        <v>2788</v>
      </c>
      <c r="D139" s="155" t="s">
        <v>3398</v>
      </c>
      <c r="E139" s="213" t="s">
        <v>3399</v>
      </c>
      <c r="F139" s="155" t="s">
        <v>3400</v>
      </c>
      <c r="G139" s="155" t="s">
        <v>3401</v>
      </c>
      <c r="H139" s="155" t="s">
        <v>3402</v>
      </c>
      <c r="I139" s="155" t="s">
        <v>3403</v>
      </c>
      <c r="J139" s="155" t="s">
        <v>3404</v>
      </c>
      <c r="K139" s="232" t="s">
        <v>3405</v>
      </c>
      <c r="L139" s="238" t="s">
        <v>3406</v>
      </c>
      <c r="M139" s="155" t="s">
        <v>3407</v>
      </c>
    </row>
    <row r="140" spans="1:13">
      <c r="A140" s="155" t="str">
        <f t="shared" si="6"/>
        <v>DeclarationB9</v>
      </c>
      <c r="B140" s="155" t="s">
        <v>3333</v>
      </c>
      <c r="C140" s="155" t="s">
        <v>2800</v>
      </c>
      <c r="D140" s="155" t="s">
        <v>3408</v>
      </c>
      <c r="E140" s="213" t="s">
        <v>3409</v>
      </c>
      <c r="F140" s="155" t="s">
        <v>3410</v>
      </c>
      <c r="G140" s="155" t="s">
        <v>3411</v>
      </c>
      <c r="H140" s="155" t="s">
        <v>3412</v>
      </c>
      <c r="I140" s="155" t="s">
        <v>3413</v>
      </c>
      <c r="J140" s="155" t="s">
        <v>3414</v>
      </c>
      <c r="K140" s="232" t="s">
        <v>3415</v>
      </c>
      <c r="L140" s="238" t="s">
        <v>3416</v>
      </c>
      <c r="M140" s="155" t="s">
        <v>3417</v>
      </c>
    </row>
    <row r="141" spans="1:13" ht="28.5">
      <c r="A141" s="155" t="str">
        <f t="shared" si="6"/>
        <v>DeclarationB10</v>
      </c>
      <c r="B141" s="155" t="s">
        <v>3333</v>
      </c>
      <c r="C141" s="155" t="s">
        <v>2805</v>
      </c>
      <c r="D141" s="155" t="s">
        <v>3418</v>
      </c>
      <c r="E141" s="213" t="s">
        <v>3419</v>
      </c>
      <c r="F141" s="155" t="s">
        <v>3420</v>
      </c>
      <c r="G141" s="155" t="s">
        <v>3421</v>
      </c>
      <c r="H141" s="155" t="s">
        <v>3422</v>
      </c>
      <c r="I141" s="155" t="s">
        <v>3423</v>
      </c>
      <c r="J141" s="155" t="s">
        <v>3424</v>
      </c>
      <c r="K141" s="232" t="s">
        <v>3425</v>
      </c>
      <c r="L141" s="238" t="s">
        <v>3426</v>
      </c>
      <c r="M141" s="155" t="s">
        <v>3427</v>
      </c>
    </row>
    <row r="142" spans="1:13" ht="28.5">
      <c r="A142" s="155" t="str">
        <f t="shared" si="6"/>
        <v>DeclarationB10A</v>
      </c>
      <c r="B142" s="155" t="s">
        <v>3333</v>
      </c>
      <c r="C142" s="155" t="s">
        <v>3428</v>
      </c>
      <c r="D142" s="155" t="s">
        <v>3418</v>
      </c>
      <c r="E142" s="213" t="s">
        <v>3419</v>
      </c>
      <c r="F142" s="155" t="s">
        <v>3420</v>
      </c>
      <c r="G142" s="155" t="s">
        <v>3421</v>
      </c>
      <c r="H142" s="155" t="s">
        <v>3422</v>
      </c>
      <c r="I142" s="155" t="s">
        <v>3423</v>
      </c>
      <c r="J142" s="155" t="s">
        <v>3424</v>
      </c>
      <c r="K142" s="232" t="s">
        <v>3425</v>
      </c>
      <c r="L142" s="238" t="s">
        <v>3426</v>
      </c>
      <c r="M142" s="155" t="s">
        <v>3427</v>
      </c>
    </row>
    <row r="143" spans="1:13" ht="28.5">
      <c r="A143" s="155" t="str">
        <f t="shared" si="6"/>
        <v>DeclarationB10C</v>
      </c>
      <c r="B143" s="155" t="s">
        <v>3333</v>
      </c>
      <c r="C143" s="155" t="s">
        <v>3429</v>
      </c>
      <c r="D143" s="155" t="s">
        <v>3430</v>
      </c>
      <c r="E143" s="213" t="s">
        <v>3431</v>
      </c>
      <c r="F143" s="155" t="s">
        <v>3432</v>
      </c>
      <c r="G143" s="155" t="s">
        <v>3433</v>
      </c>
      <c r="H143" s="155" t="s">
        <v>3434</v>
      </c>
      <c r="I143" s="155" t="s">
        <v>3435</v>
      </c>
      <c r="J143" s="155" t="s">
        <v>3436</v>
      </c>
      <c r="K143" s="232" t="s">
        <v>3437</v>
      </c>
      <c r="L143" s="238" t="s">
        <v>3438</v>
      </c>
      <c r="M143" s="155" t="s">
        <v>3439</v>
      </c>
    </row>
    <row r="144" spans="1:13" ht="28.5">
      <c r="A144" s="155" t="str">
        <f t="shared" si="6"/>
        <v>DeclarationB10B</v>
      </c>
      <c r="B144" s="155" t="s">
        <v>3333</v>
      </c>
      <c r="C144" s="155" t="s">
        <v>3440</v>
      </c>
      <c r="D144" s="155" t="s">
        <v>3441</v>
      </c>
      <c r="E144" s="258" t="s">
        <v>3442</v>
      </c>
      <c r="F144" s="155" t="s">
        <v>3443</v>
      </c>
      <c r="G144" s="155" t="s">
        <v>3444</v>
      </c>
      <c r="H144" s="155" t="s">
        <v>3445</v>
      </c>
      <c r="I144" s="155" t="s">
        <v>3446</v>
      </c>
      <c r="J144" s="155" t="s">
        <v>3447</v>
      </c>
      <c r="K144" s="232" t="s">
        <v>3448</v>
      </c>
      <c r="L144" s="238" t="s">
        <v>3449</v>
      </c>
      <c r="M144" s="155" t="s">
        <v>3450</v>
      </c>
    </row>
    <row r="145" spans="1:13" ht="28.5">
      <c r="A145" s="155" t="str">
        <f t="shared" si="6"/>
        <v>DeclarationD11</v>
      </c>
      <c r="B145" s="155" t="s">
        <v>3333</v>
      </c>
      <c r="C145" s="155" t="s">
        <v>3451</v>
      </c>
      <c r="D145" s="155" t="s">
        <v>3452</v>
      </c>
      <c r="E145" s="258" t="s">
        <v>3453</v>
      </c>
      <c r="F145" s="155" t="s">
        <v>3454</v>
      </c>
      <c r="G145" s="155" t="s">
        <v>3455</v>
      </c>
      <c r="H145" s="155" t="s">
        <v>3456</v>
      </c>
      <c r="I145" s="155" t="s">
        <v>3457</v>
      </c>
      <c r="J145" s="155" t="s">
        <v>3458</v>
      </c>
      <c r="K145" s="155" t="s">
        <v>3459</v>
      </c>
      <c r="L145" s="243" t="s">
        <v>3460</v>
      </c>
      <c r="M145" s="155" t="s">
        <v>3461</v>
      </c>
    </row>
    <row r="146" spans="1:13" ht="28.5">
      <c r="A146" s="155" t="str">
        <f t="shared" si="6"/>
        <v>DeclarationB12</v>
      </c>
      <c r="B146" s="155" t="s">
        <v>3333</v>
      </c>
      <c r="C146" s="155" t="s">
        <v>2826</v>
      </c>
      <c r="D146" s="155" t="s">
        <v>3462</v>
      </c>
      <c r="E146" s="258" t="s">
        <v>3463</v>
      </c>
      <c r="F146" s="155" t="s">
        <v>3464</v>
      </c>
      <c r="G146" s="155" t="s">
        <v>3465</v>
      </c>
      <c r="H146" s="155" t="s">
        <v>3466</v>
      </c>
      <c r="I146" s="155" t="s">
        <v>3467</v>
      </c>
      <c r="J146" s="155" t="s">
        <v>3468</v>
      </c>
      <c r="K146" s="232" t="s">
        <v>3469</v>
      </c>
      <c r="L146" s="238" t="s">
        <v>3470</v>
      </c>
      <c r="M146" s="155" t="s">
        <v>3471</v>
      </c>
    </row>
    <row r="147" spans="1:13" ht="28.5">
      <c r="A147" s="155" t="str">
        <f t="shared" si="6"/>
        <v>DeclarationB13</v>
      </c>
      <c r="B147" s="155" t="s">
        <v>3333</v>
      </c>
      <c r="C147" s="155" t="s">
        <v>2838</v>
      </c>
      <c r="D147" s="155" t="s">
        <v>3472</v>
      </c>
      <c r="E147" s="258" t="s">
        <v>3473</v>
      </c>
      <c r="F147" s="155" t="s">
        <v>3474</v>
      </c>
      <c r="G147" s="155" t="s">
        <v>3475</v>
      </c>
      <c r="H147" s="155" t="s">
        <v>3476</v>
      </c>
      <c r="I147" s="155" t="s">
        <v>3477</v>
      </c>
      <c r="J147" s="155" t="s">
        <v>3478</v>
      </c>
      <c r="K147" s="232" t="s">
        <v>3479</v>
      </c>
      <c r="L147" s="238" t="s">
        <v>3480</v>
      </c>
      <c r="M147" s="155" t="s">
        <v>3481</v>
      </c>
    </row>
    <row r="148" spans="1:13" ht="28.5">
      <c r="A148" s="155" t="str">
        <f t="shared" si="6"/>
        <v>DeclarationB14</v>
      </c>
      <c r="B148" s="155" t="s">
        <v>3333</v>
      </c>
      <c r="C148" s="155" t="s">
        <v>2850</v>
      </c>
      <c r="D148" s="155" t="s">
        <v>3482</v>
      </c>
      <c r="E148" s="213" t="s">
        <v>3483</v>
      </c>
      <c r="F148" s="155" t="s">
        <v>3484</v>
      </c>
      <c r="G148" s="155" t="s">
        <v>3485</v>
      </c>
      <c r="H148" s="155" t="s">
        <v>3486</v>
      </c>
      <c r="I148" s="155" t="s">
        <v>3487</v>
      </c>
      <c r="J148" s="155" t="s">
        <v>3486</v>
      </c>
      <c r="K148" s="232" t="s">
        <v>3488</v>
      </c>
      <c r="L148" s="238" t="s">
        <v>3489</v>
      </c>
      <c r="M148" s="155" t="s">
        <v>3490</v>
      </c>
    </row>
    <row r="149" spans="1:13" ht="28.5">
      <c r="A149" s="155" t="str">
        <f t="shared" si="6"/>
        <v>DeclarationB15</v>
      </c>
      <c r="B149" s="155" t="s">
        <v>3333</v>
      </c>
      <c r="C149" s="155" t="s">
        <v>2862</v>
      </c>
      <c r="D149" s="155" t="s">
        <v>3491</v>
      </c>
      <c r="E149" s="213" t="s">
        <v>3492</v>
      </c>
      <c r="F149" s="155" t="s">
        <v>3493</v>
      </c>
      <c r="G149" s="155" t="s">
        <v>3494</v>
      </c>
      <c r="H149" s="155" t="s">
        <v>3495</v>
      </c>
      <c r="I149" s="155" t="s">
        <v>3496</v>
      </c>
      <c r="J149" s="155" t="s">
        <v>3497</v>
      </c>
      <c r="K149" s="232" t="s">
        <v>3498</v>
      </c>
      <c r="L149" s="238" t="s">
        <v>3499</v>
      </c>
      <c r="M149" s="155" t="s">
        <v>3500</v>
      </c>
    </row>
    <row r="150" spans="1:13" ht="28.5">
      <c r="A150" s="155" t="str">
        <f t="shared" si="6"/>
        <v>DeclarationB16</v>
      </c>
      <c r="B150" s="155" t="s">
        <v>3333</v>
      </c>
      <c r="C150" s="155" t="s">
        <v>2865</v>
      </c>
      <c r="D150" s="155" t="s">
        <v>3501</v>
      </c>
      <c r="E150" s="213" t="s">
        <v>3502</v>
      </c>
      <c r="F150" s="155" t="s">
        <v>3503</v>
      </c>
      <c r="G150" s="155" t="s">
        <v>3504</v>
      </c>
      <c r="H150" s="155" t="s">
        <v>3505</v>
      </c>
      <c r="I150" s="155" t="s">
        <v>3506</v>
      </c>
      <c r="J150" s="155" t="s">
        <v>3507</v>
      </c>
      <c r="K150" s="232" t="s">
        <v>3508</v>
      </c>
      <c r="L150" s="238" t="s">
        <v>3509</v>
      </c>
      <c r="M150" s="155" t="s">
        <v>3510</v>
      </c>
    </row>
    <row r="151" spans="1:13" ht="28.5">
      <c r="A151" s="155" t="str">
        <f t="shared" si="6"/>
        <v>DeclarationB17</v>
      </c>
      <c r="B151" s="155" t="s">
        <v>3333</v>
      </c>
      <c r="C151" s="155" t="s">
        <v>2877</v>
      </c>
      <c r="D151" s="155" t="s">
        <v>3511</v>
      </c>
      <c r="E151" s="213" t="s">
        <v>3512</v>
      </c>
      <c r="F151" s="155" t="s">
        <v>3513</v>
      </c>
      <c r="G151" s="155" t="s">
        <v>3514</v>
      </c>
      <c r="H151" s="155" t="s">
        <v>3515</v>
      </c>
      <c r="I151" s="155" t="s">
        <v>3516</v>
      </c>
      <c r="J151" s="155" t="s">
        <v>3517</v>
      </c>
      <c r="K151" s="232" t="s">
        <v>3518</v>
      </c>
      <c r="L151" s="238" t="s">
        <v>3519</v>
      </c>
      <c r="M151" s="155" t="s">
        <v>3520</v>
      </c>
    </row>
    <row r="152" spans="1:13" ht="28.5">
      <c r="A152" s="155" t="str">
        <f t="shared" si="6"/>
        <v>DeclarationB18</v>
      </c>
      <c r="B152" s="155" t="s">
        <v>3333</v>
      </c>
      <c r="C152" s="155" t="s">
        <v>2889</v>
      </c>
      <c r="D152" s="155" t="s">
        <v>3521</v>
      </c>
      <c r="E152" s="213" t="s">
        <v>3522</v>
      </c>
      <c r="F152" s="155" t="s">
        <v>3523</v>
      </c>
      <c r="G152" s="155" t="s">
        <v>3524</v>
      </c>
      <c r="H152" s="155" t="s">
        <v>3525</v>
      </c>
      <c r="I152" s="155" t="s">
        <v>3526</v>
      </c>
      <c r="J152" s="155" t="s">
        <v>3527</v>
      </c>
      <c r="K152" s="232" t="s">
        <v>3528</v>
      </c>
      <c r="L152" s="238" t="s">
        <v>3529</v>
      </c>
      <c r="M152" s="155" t="s">
        <v>3530</v>
      </c>
    </row>
    <row r="153" spans="1:13" ht="28.5">
      <c r="A153" s="155" t="str">
        <f t="shared" si="6"/>
        <v>DeclarationB19</v>
      </c>
      <c r="B153" s="155" t="s">
        <v>3333</v>
      </c>
      <c r="C153" s="155" t="s">
        <v>2901</v>
      </c>
      <c r="D153" s="155" t="s">
        <v>3531</v>
      </c>
      <c r="E153" s="213" t="s">
        <v>3532</v>
      </c>
      <c r="F153" s="155" t="s">
        <v>3533</v>
      </c>
      <c r="G153" s="155" t="s">
        <v>3534</v>
      </c>
      <c r="H153" s="155" t="s">
        <v>3535</v>
      </c>
      <c r="I153" s="155" t="s">
        <v>3536</v>
      </c>
      <c r="J153" s="155" t="s">
        <v>3537</v>
      </c>
      <c r="K153" s="232" t="s">
        <v>3538</v>
      </c>
      <c r="L153" s="238" t="s">
        <v>3539</v>
      </c>
      <c r="M153" s="155" t="s">
        <v>3540</v>
      </c>
    </row>
    <row r="154" spans="1:13" ht="28.5">
      <c r="A154" s="155" t="str">
        <f t="shared" si="6"/>
        <v>DeclarationB20</v>
      </c>
      <c r="B154" s="155" t="s">
        <v>3333</v>
      </c>
      <c r="C154" s="155" t="s">
        <v>2907</v>
      </c>
      <c r="D154" s="155" t="s">
        <v>3541</v>
      </c>
      <c r="E154" s="213" t="s">
        <v>3542</v>
      </c>
      <c r="F154" s="155" t="s">
        <v>3543</v>
      </c>
      <c r="G154" s="155" t="s">
        <v>3544</v>
      </c>
      <c r="H154" s="155" t="s">
        <v>3545</v>
      </c>
      <c r="I154" s="155" t="s">
        <v>3546</v>
      </c>
      <c r="J154" s="155" t="s">
        <v>3547</v>
      </c>
      <c r="K154" s="232" t="s">
        <v>3548</v>
      </c>
      <c r="L154" s="238" t="s">
        <v>3549</v>
      </c>
      <c r="M154" s="155" t="s">
        <v>3550</v>
      </c>
    </row>
    <row r="155" spans="1:13" ht="28.5">
      <c r="A155" s="155" t="str">
        <f t="shared" si="6"/>
        <v>DeclarationB21</v>
      </c>
      <c r="B155" s="155" t="s">
        <v>3333</v>
      </c>
      <c r="C155" s="155" t="s">
        <v>2919</v>
      </c>
      <c r="D155" s="155" t="s">
        <v>3551</v>
      </c>
      <c r="E155" s="213" t="s">
        <v>3552</v>
      </c>
      <c r="F155" s="143" t="s">
        <v>3553</v>
      </c>
      <c r="G155" s="155" t="s">
        <v>3554</v>
      </c>
      <c r="H155" s="155" t="s">
        <v>3555</v>
      </c>
      <c r="I155" s="155" t="s">
        <v>3556</v>
      </c>
      <c r="J155" s="155" t="s">
        <v>3557</v>
      </c>
      <c r="K155" s="232" t="s">
        <v>3558</v>
      </c>
      <c r="L155" s="238" t="s">
        <v>3559</v>
      </c>
      <c r="M155" s="155" t="s">
        <v>3560</v>
      </c>
    </row>
    <row r="156" spans="1:13" ht="28.5">
      <c r="A156" s="155" t="str">
        <f t="shared" si="6"/>
        <v>DeclarationB22</v>
      </c>
      <c r="B156" s="155" t="s">
        <v>3333</v>
      </c>
      <c r="C156" s="155" t="s">
        <v>2923</v>
      </c>
      <c r="D156" s="155" t="s">
        <v>3561</v>
      </c>
      <c r="E156" s="233" t="s">
        <v>3562</v>
      </c>
      <c r="F156" s="155" t="s">
        <v>3563</v>
      </c>
      <c r="G156" s="155" t="s">
        <v>3564</v>
      </c>
      <c r="H156" s="155" t="s">
        <v>3565</v>
      </c>
      <c r="I156" s="155" t="s">
        <v>3566</v>
      </c>
      <c r="J156" s="155" t="s">
        <v>3567</v>
      </c>
      <c r="K156" s="232" t="s">
        <v>3568</v>
      </c>
      <c r="L156" s="238" t="s">
        <v>3569</v>
      </c>
      <c r="M156" s="155" t="s">
        <v>3570</v>
      </c>
    </row>
    <row r="157" spans="1:13" ht="42.75">
      <c r="A157" s="155" t="str">
        <f t="shared" si="6"/>
        <v>DeclarationB24</v>
      </c>
      <c r="B157" s="155" t="s">
        <v>3333</v>
      </c>
      <c r="C157" s="155" t="s">
        <v>2945</v>
      </c>
      <c r="D157" s="155" t="s">
        <v>3571</v>
      </c>
      <c r="E157" s="213" t="s">
        <v>3572</v>
      </c>
      <c r="F157" s="155" t="s">
        <v>3573</v>
      </c>
      <c r="G157" s="155" t="s">
        <v>3574</v>
      </c>
      <c r="H157" s="155" t="s">
        <v>3575</v>
      </c>
      <c r="I157" s="155" t="s">
        <v>3576</v>
      </c>
      <c r="J157" s="155" t="s">
        <v>3577</v>
      </c>
      <c r="K157" s="232" t="s">
        <v>3578</v>
      </c>
      <c r="L157" s="238" t="s">
        <v>3579</v>
      </c>
      <c r="M157" s="155" t="s">
        <v>3580</v>
      </c>
    </row>
    <row r="158" spans="1:13" ht="30">
      <c r="A158" s="155" t="str">
        <f t="shared" si="6"/>
        <v>DeclarationB25</v>
      </c>
      <c r="B158" s="155" t="s">
        <v>3333</v>
      </c>
      <c r="C158" s="155" t="s">
        <v>2955</v>
      </c>
      <c r="D158" s="112" t="s">
        <v>3581</v>
      </c>
      <c r="E158" s="214" t="s">
        <v>3582</v>
      </c>
      <c r="F158" s="264" t="s">
        <v>3583</v>
      </c>
      <c r="G158" s="240" t="s">
        <v>3584</v>
      </c>
      <c r="H158" s="240" t="s">
        <v>3585</v>
      </c>
      <c r="I158" s="240" t="s">
        <v>3586</v>
      </c>
      <c r="J158" s="240" t="s">
        <v>3587</v>
      </c>
      <c r="K158" s="241" t="s">
        <v>3588</v>
      </c>
      <c r="L158" s="234" t="s">
        <v>3589</v>
      </c>
      <c r="M158" s="240" t="s">
        <v>3590</v>
      </c>
    </row>
    <row r="159" spans="1:13" ht="28.5">
      <c r="A159" s="155" t="str">
        <f t="shared" si="6"/>
        <v>DeclarationB31</v>
      </c>
      <c r="B159" s="155" t="s">
        <v>3333</v>
      </c>
      <c r="C159" s="155" t="s">
        <v>3021</v>
      </c>
      <c r="D159" s="112" t="s">
        <v>3591</v>
      </c>
      <c r="E159" s="214" t="s">
        <v>3592</v>
      </c>
      <c r="F159" s="264" t="s">
        <v>3593</v>
      </c>
      <c r="G159" s="234" t="s">
        <v>3594</v>
      </c>
      <c r="H159" s="240" t="s">
        <v>3595</v>
      </c>
      <c r="I159" s="234" t="s">
        <v>3596</v>
      </c>
      <c r="J159" s="234" t="s">
        <v>3597</v>
      </c>
      <c r="K159" s="241" t="s">
        <v>3598</v>
      </c>
      <c r="L159" s="234" t="s">
        <v>3599</v>
      </c>
      <c r="M159" s="234" t="s">
        <v>3600</v>
      </c>
    </row>
    <row r="160" spans="1:13" ht="51">
      <c r="A160" s="155" t="str">
        <f t="shared" si="6"/>
        <v>DeclarationB37</v>
      </c>
      <c r="B160" s="155" t="s">
        <v>3333</v>
      </c>
      <c r="C160" s="155" t="s">
        <v>3601</v>
      </c>
      <c r="D160" s="112" t="s">
        <v>3602</v>
      </c>
      <c r="E160" s="233" t="s">
        <v>3603</v>
      </c>
      <c r="F160" s="112" t="s">
        <v>3604</v>
      </c>
      <c r="G160" s="112" t="s">
        <v>3605</v>
      </c>
      <c r="H160" s="112" t="s">
        <v>3606</v>
      </c>
      <c r="I160" s="112" t="s">
        <v>3607</v>
      </c>
      <c r="J160" s="112" t="s">
        <v>3608</v>
      </c>
      <c r="K160" s="112" t="s">
        <v>3609</v>
      </c>
      <c r="L160" s="239" t="s">
        <v>3610</v>
      </c>
      <c r="M160" s="112" t="s">
        <v>3611</v>
      </c>
    </row>
    <row r="161" spans="1:13" ht="38.25">
      <c r="A161" s="155" t="str">
        <f t="shared" si="6"/>
        <v>DeclarationB43</v>
      </c>
      <c r="B161" s="155" t="s">
        <v>3333</v>
      </c>
      <c r="C161" s="155" t="s">
        <v>3612</v>
      </c>
      <c r="D161" s="112" t="s">
        <v>3613</v>
      </c>
      <c r="E161" s="112" t="s">
        <v>3614</v>
      </c>
      <c r="F161" s="112" t="s">
        <v>3615</v>
      </c>
      <c r="G161" s="112" t="s">
        <v>3616</v>
      </c>
      <c r="H161" s="112" t="s">
        <v>3617</v>
      </c>
      <c r="I161" s="112" t="s">
        <v>3618</v>
      </c>
      <c r="J161" s="112" t="s">
        <v>3619</v>
      </c>
      <c r="K161" s="112" t="s">
        <v>3620</v>
      </c>
      <c r="L161" s="112" t="s">
        <v>3621</v>
      </c>
      <c r="M161" s="112" t="s">
        <v>3622</v>
      </c>
    </row>
    <row r="162" spans="1:13" ht="45">
      <c r="A162" s="155" t="str">
        <f t="shared" si="6"/>
        <v>DeclarationB49</v>
      </c>
      <c r="B162" s="155" t="s">
        <v>3333</v>
      </c>
      <c r="C162" s="155" t="s">
        <v>3623</v>
      </c>
      <c r="D162" s="112" t="s">
        <v>3624</v>
      </c>
      <c r="E162" s="233" t="s">
        <v>3625</v>
      </c>
      <c r="F162" s="112" t="s">
        <v>3626</v>
      </c>
      <c r="G162" s="112" t="s">
        <v>3627</v>
      </c>
      <c r="H162" s="112" t="s">
        <v>3628</v>
      </c>
      <c r="I162" s="112" t="s">
        <v>3629</v>
      </c>
      <c r="J162" s="112" t="s">
        <v>3630</v>
      </c>
      <c r="K162" s="112" t="s">
        <v>3631</v>
      </c>
      <c r="L162" s="239" t="s">
        <v>3632</v>
      </c>
      <c r="M162" s="112" t="s">
        <v>3633</v>
      </c>
    </row>
    <row r="163" spans="1:13" ht="42.75">
      <c r="A163" s="155" t="str">
        <f t="shared" si="6"/>
        <v>DeclarationB55</v>
      </c>
      <c r="B163" s="155" t="s">
        <v>3333</v>
      </c>
      <c r="C163" s="155" t="s">
        <v>3634</v>
      </c>
      <c r="D163" s="112" t="s">
        <v>3635</v>
      </c>
      <c r="E163" s="259" t="s">
        <v>3636</v>
      </c>
      <c r="F163" s="234" t="s">
        <v>3637</v>
      </c>
      <c r="G163" s="234" t="s">
        <v>3638</v>
      </c>
      <c r="H163" s="234" t="s">
        <v>3639</v>
      </c>
      <c r="I163" s="234" t="s">
        <v>3640</v>
      </c>
      <c r="J163" s="234" t="s">
        <v>3641</v>
      </c>
      <c r="K163" s="241" t="s">
        <v>3642</v>
      </c>
      <c r="L163" s="234" t="s">
        <v>3643</v>
      </c>
      <c r="M163" s="234" t="s">
        <v>3644</v>
      </c>
    </row>
    <row r="164" spans="1:13" ht="30">
      <c r="A164" s="155" t="str">
        <f t="shared" si="6"/>
        <v>DeclarationB61</v>
      </c>
      <c r="B164" s="155" t="s">
        <v>3333</v>
      </c>
      <c r="C164" s="155" t="s">
        <v>3645</v>
      </c>
      <c r="D164" s="112" t="s">
        <v>3646</v>
      </c>
      <c r="E164" s="257" t="s">
        <v>3647</v>
      </c>
      <c r="F164" s="112" t="s">
        <v>3648</v>
      </c>
      <c r="G164" s="112" t="s">
        <v>3649</v>
      </c>
      <c r="H164" s="112" t="s">
        <v>3650</v>
      </c>
      <c r="I164" s="112" t="s">
        <v>3651</v>
      </c>
      <c r="J164" s="112" t="s">
        <v>3652</v>
      </c>
      <c r="K164" s="112" t="s">
        <v>3653</v>
      </c>
      <c r="L164" s="239" t="s">
        <v>3654</v>
      </c>
      <c r="M164" s="112" t="s">
        <v>3655</v>
      </c>
    </row>
    <row r="165" spans="1:13" ht="38.25">
      <c r="A165" s="155" t="str">
        <f t="shared" si="6"/>
        <v>DeclarationB67</v>
      </c>
      <c r="B165" s="155" t="s">
        <v>3333</v>
      </c>
      <c r="C165" s="155" t="s">
        <v>3656</v>
      </c>
      <c r="D165" s="112" t="s">
        <v>3657</v>
      </c>
      <c r="E165" s="257" t="s">
        <v>3658</v>
      </c>
      <c r="F165" s="112" t="s">
        <v>3659</v>
      </c>
      <c r="G165" s="112" t="s">
        <v>3660</v>
      </c>
      <c r="H165" s="112" t="s">
        <v>3661</v>
      </c>
      <c r="I165" s="112" t="s">
        <v>3662</v>
      </c>
      <c r="J165" s="112" t="s">
        <v>3663</v>
      </c>
      <c r="K165" s="112" t="s">
        <v>3664</v>
      </c>
      <c r="L165" s="239" t="s">
        <v>3665</v>
      </c>
      <c r="M165" s="112" t="s">
        <v>3666</v>
      </c>
    </row>
    <row r="166" spans="1:13" ht="28.5">
      <c r="A166" s="155" t="str">
        <f t="shared" si="6"/>
        <v>DeclarationB73</v>
      </c>
      <c r="B166" s="155" t="s">
        <v>3333</v>
      </c>
      <c r="C166" s="155" t="s">
        <v>3667</v>
      </c>
      <c r="D166" s="155" t="s">
        <v>3668</v>
      </c>
      <c r="E166" s="258" t="s">
        <v>3669</v>
      </c>
      <c r="F166" s="155" t="s">
        <v>3670</v>
      </c>
      <c r="G166" s="155" t="s">
        <v>3671</v>
      </c>
      <c r="H166" s="155" t="s">
        <v>3672</v>
      </c>
      <c r="I166" s="155" t="s">
        <v>3673</v>
      </c>
      <c r="J166" s="155" t="s">
        <v>3674</v>
      </c>
      <c r="K166" s="232" t="s">
        <v>3675</v>
      </c>
      <c r="L166" s="238" t="s">
        <v>3676</v>
      </c>
      <c r="M166" s="155" t="s">
        <v>3677</v>
      </c>
    </row>
    <row r="167" spans="1:13" ht="28.5">
      <c r="A167" s="155" t="str">
        <f t="shared" si="6"/>
        <v>DeclarationB75</v>
      </c>
      <c r="B167" s="155" t="s">
        <v>3333</v>
      </c>
      <c r="C167" s="155" t="s">
        <v>3678</v>
      </c>
      <c r="D167" s="155" t="s">
        <v>3679</v>
      </c>
      <c r="E167" s="155" t="s">
        <v>3680</v>
      </c>
      <c r="F167" s="155" t="s">
        <v>3681</v>
      </c>
      <c r="G167" s="155" t="s">
        <v>3682</v>
      </c>
      <c r="H167" s="155" t="s">
        <v>3683</v>
      </c>
      <c r="I167" s="155" t="s">
        <v>3684</v>
      </c>
      <c r="J167" s="155" t="s">
        <v>3685</v>
      </c>
      <c r="K167" s="155" t="s">
        <v>3686</v>
      </c>
      <c r="L167" s="155" t="s">
        <v>3687</v>
      </c>
      <c r="M167" s="155" t="s">
        <v>3688</v>
      </c>
    </row>
    <row r="168" spans="1:13" ht="71.25">
      <c r="A168" s="155" t="str">
        <f t="shared" si="6"/>
        <v>DeclarationB77</v>
      </c>
      <c r="B168" s="155" t="s">
        <v>3333</v>
      </c>
      <c r="C168" s="155" t="s">
        <v>3689</v>
      </c>
      <c r="D168" s="155" t="s">
        <v>3690</v>
      </c>
      <c r="E168" s="155" t="s">
        <v>3691</v>
      </c>
      <c r="F168" s="155" t="s">
        <v>3692</v>
      </c>
      <c r="G168" s="155" t="s">
        <v>3693</v>
      </c>
      <c r="H168" s="155" t="s">
        <v>3694</v>
      </c>
      <c r="I168" s="155" t="s">
        <v>3695</v>
      </c>
      <c r="J168" s="155" t="s">
        <v>3696</v>
      </c>
      <c r="K168" s="155" t="s">
        <v>3697</v>
      </c>
      <c r="L168" s="155" t="s">
        <v>3698</v>
      </c>
      <c r="M168" s="155" t="s">
        <v>3699</v>
      </c>
    </row>
    <row r="169" spans="1:13" ht="51">
      <c r="A169" s="155" t="str">
        <f>B169&amp;C169</f>
        <v>DeclarationB79</v>
      </c>
      <c r="B169" s="155" t="s">
        <v>3333</v>
      </c>
      <c r="C169" s="155" t="s">
        <v>3700</v>
      </c>
      <c r="D169" s="112" t="s">
        <v>3701</v>
      </c>
      <c r="E169" s="257" t="s">
        <v>3702</v>
      </c>
      <c r="F169" s="112" t="s">
        <v>3703</v>
      </c>
      <c r="G169" s="112" t="s">
        <v>3704</v>
      </c>
      <c r="H169" s="112" t="s">
        <v>3705</v>
      </c>
      <c r="I169" s="112" t="s">
        <v>3706</v>
      </c>
      <c r="J169" s="112" t="s">
        <v>3707</v>
      </c>
      <c r="K169" s="112" t="s">
        <v>3708</v>
      </c>
      <c r="L169" s="239" t="s">
        <v>3709</v>
      </c>
      <c r="M169" s="112" t="s">
        <v>3710</v>
      </c>
    </row>
    <row r="170" spans="1:13" ht="38.25">
      <c r="A170" s="155" t="str">
        <f t="shared" ref="A170:A205" si="7">B170&amp;C170</f>
        <v>DeclarationB81</v>
      </c>
      <c r="B170" s="155" t="s">
        <v>3333</v>
      </c>
      <c r="C170" s="155" t="s">
        <v>3711</v>
      </c>
      <c r="D170" s="112" t="s">
        <v>3712</v>
      </c>
      <c r="E170" s="112" t="s">
        <v>3713</v>
      </c>
      <c r="F170" s="112" t="s">
        <v>3714</v>
      </c>
      <c r="G170" s="112" t="s">
        <v>3715</v>
      </c>
      <c r="H170" s="112" t="s">
        <v>3716</v>
      </c>
      <c r="I170" s="112" t="s">
        <v>3717</v>
      </c>
      <c r="J170" s="112" t="s">
        <v>3718</v>
      </c>
      <c r="K170" s="112" t="s">
        <v>3719</v>
      </c>
      <c r="L170" s="112" t="s">
        <v>3720</v>
      </c>
      <c r="M170" s="112" t="s">
        <v>3721</v>
      </c>
    </row>
    <row r="171" spans="1:13" ht="45">
      <c r="A171" s="155" t="str">
        <f t="shared" si="7"/>
        <v>DeclarationB83</v>
      </c>
      <c r="B171" s="155" t="s">
        <v>3333</v>
      </c>
      <c r="C171" s="155" t="s">
        <v>3722</v>
      </c>
      <c r="D171" s="112" t="s">
        <v>3723</v>
      </c>
      <c r="E171" s="259" t="s">
        <v>3724</v>
      </c>
      <c r="F171" s="264" t="s">
        <v>3725</v>
      </c>
      <c r="G171" s="234" t="s">
        <v>3726</v>
      </c>
      <c r="H171" s="234" t="s">
        <v>3727</v>
      </c>
      <c r="I171" s="234" t="s">
        <v>3728</v>
      </c>
      <c r="J171" s="234" t="s">
        <v>3729</v>
      </c>
      <c r="K171" s="241" t="s">
        <v>3730</v>
      </c>
      <c r="L171" s="234" t="s">
        <v>3731</v>
      </c>
      <c r="M171" s="234" t="s">
        <v>3732</v>
      </c>
    </row>
    <row r="172" spans="1:13" ht="57">
      <c r="A172" s="155" t="str">
        <f t="shared" si="7"/>
        <v>DeclarationB85</v>
      </c>
      <c r="B172" s="155" t="s">
        <v>3333</v>
      </c>
      <c r="C172" s="155" t="s">
        <v>3733</v>
      </c>
      <c r="D172" s="155" t="s">
        <v>3734</v>
      </c>
      <c r="E172" s="258" t="s">
        <v>3735</v>
      </c>
      <c r="F172" s="155" t="s">
        <v>3736</v>
      </c>
      <c r="G172" s="155" t="s">
        <v>3737</v>
      </c>
      <c r="H172" s="155" t="s">
        <v>3738</v>
      </c>
      <c r="I172" s="155" t="s">
        <v>3739</v>
      </c>
      <c r="J172" s="155" t="s">
        <v>3740</v>
      </c>
      <c r="K172" s="232" t="s">
        <v>3741</v>
      </c>
      <c r="L172" s="238" t="s">
        <v>3742</v>
      </c>
      <c r="M172" s="155" t="s">
        <v>3743</v>
      </c>
    </row>
    <row r="173" spans="1:13" ht="42.75">
      <c r="A173" s="155" t="str">
        <f t="shared" si="7"/>
        <v>DeclarationB87</v>
      </c>
      <c r="B173" s="155" t="s">
        <v>3333</v>
      </c>
      <c r="C173" s="155" t="s">
        <v>3744</v>
      </c>
      <c r="D173" s="155" t="s">
        <v>3745</v>
      </c>
      <c r="E173" s="258" t="s">
        <v>3746</v>
      </c>
      <c r="F173" s="155" t="s">
        <v>3747</v>
      </c>
      <c r="G173" s="155" t="s">
        <v>3748</v>
      </c>
      <c r="H173" s="155" t="s">
        <v>3749</v>
      </c>
      <c r="I173" s="155" t="s">
        <v>3750</v>
      </c>
      <c r="J173" s="155" t="s">
        <v>3751</v>
      </c>
      <c r="K173" s="232" t="s">
        <v>3752</v>
      </c>
      <c r="L173" s="238" t="s">
        <v>3753</v>
      </c>
      <c r="M173" s="155" t="s">
        <v>3754</v>
      </c>
    </row>
    <row r="174" spans="1:13" ht="30">
      <c r="A174" s="155" t="str">
        <f t="shared" si="7"/>
        <v>DeclarationB89</v>
      </c>
      <c r="B174" s="155" t="s">
        <v>3333</v>
      </c>
      <c r="C174" s="155" t="s">
        <v>3755</v>
      </c>
      <c r="D174" s="155" t="s">
        <v>3756</v>
      </c>
      <c r="E174" s="263" t="s">
        <v>3757</v>
      </c>
      <c r="F174" s="264" t="s">
        <v>3758</v>
      </c>
      <c r="G174" s="263" t="s">
        <v>3759</v>
      </c>
      <c r="H174" s="263" t="s">
        <v>3760</v>
      </c>
      <c r="I174" s="263" t="s">
        <v>3761</v>
      </c>
      <c r="J174" s="263" t="s">
        <v>3762</v>
      </c>
      <c r="K174" s="263" t="s">
        <v>3763</v>
      </c>
      <c r="L174" s="263" t="s">
        <v>3764</v>
      </c>
      <c r="M174" s="263" t="s">
        <v>3765</v>
      </c>
    </row>
    <row r="175" spans="1:13" ht="28.5">
      <c r="A175" s="155" t="str">
        <f t="shared" si="7"/>
        <v>DeclarationD25</v>
      </c>
      <c r="B175" s="155" t="s">
        <v>3333</v>
      </c>
      <c r="C175" s="155" t="s">
        <v>3766</v>
      </c>
      <c r="D175" s="155" t="s">
        <v>3767</v>
      </c>
      <c r="E175" s="213" t="s">
        <v>3768</v>
      </c>
      <c r="F175" s="155" t="s">
        <v>3768</v>
      </c>
      <c r="G175" s="155" t="s">
        <v>3769</v>
      </c>
      <c r="H175" s="155" t="s">
        <v>3770</v>
      </c>
      <c r="I175" s="155" t="s">
        <v>3771</v>
      </c>
      <c r="J175" s="155" t="s">
        <v>3772</v>
      </c>
      <c r="K175" s="232" t="s">
        <v>3773</v>
      </c>
      <c r="L175" s="238" t="s">
        <v>3774</v>
      </c>
      <c r="M175" s="155" t="s">
        <v>3775</v>
      </c>
    </row>
    <row r="176" spans="1:13" ht="28.5">
      <c r="A176" s="155" t="str">
        <f t="shared" si="7"/>
        <v>DeclarationB74</v>
      </c>
      <c r="B176" s="155" t="s">
        <v>3333</v>
      </c>
      <c r="C176" s="155" t="s">
        <v>3776</v>
      </c>
      <c r="D176" s="155" t="s">
        <v>3777</v>
      </c>
      <c r="E176" s="213" t="s">
        <v>3778</v>
      </c>
      <c r="F176" s="155" t="s">
        <v>3779</v>
      </c>
      <c r="G176" s="155" t="s">
        <v>3780</v>
      </c>
      <c r="H176" s="155" t="s">
        <v>3777</v>
      </c>
      <c r="I176" s="155" t="s">
        <v>3781</v>
      </c>
      <c r="J176" s="155" t="s">
        <v>3782</v>
      </c>
      <c r="K176" s="232" t="s">
        <v>3783</v>
      </c>
      <c r="L176" s="238" t="s">
        <v>3784</v>
      </c>
      <c r="M176" s="155" t="s">
        <v>3785</v>
      </c>
    </row>
    <row r="177" spans="1:13" ht="28.5">
      <c r="A177" s="155" t="str">
        <f t="shared" si="7"/>
        <v>DeclarationG25</v>
      </c>
      <c r="B177" s="155" t="s">
        <v>3333</v>
      </c>
      <c r="C177" s="155" t="s">
        <v>3786</v>
      </c>
      <c r="D177" s="155" t="s">
        <v>3787</v>
      </c>
      <c r="E177" s="213" t="s">
        <v>3788</v>
      </c>
      <c r="F177" s="155" t="s">
        <v>3789</v>
      </c>
      <c r="G177" s="155" t="s">
        <v>3790</v>
      </c>
      <c r="H177" s="155" t="s">
        <v>3791</v>
      </c>
      <c r="I177" s="155" t="s">
        <v>3792</v>
      </c>
      <c r="J177" s="155" t="s">
        <v>3793</v>
      </c>
      <c r="K177" s="232" t="s">
        <v>3794</v>
      </c>
      <c r="L177" s="238" t="s">
        <v>3795</v>
      </c>
      <c r="M177" s="155" t="s">
        <v>3796</v>
      </c>
    </row>
    <row r="178" spans="1:13" ht="28.5">
      <c r="A178" s="155" t="str">
        <f t="shared" si="7"/>
        <v>DeclarationB26</v>
      </c>
      <c r="B178" s="155" t="s">
        <v>3333</v>
      </c>
      <c r="C178" s="155" t="s">
        <v>2967</v>
      </c>
      <c r="D178" s="155" t="s">
        <v>3797</v>
      </c>
      <c r="E178" s="213" t="s">
        <v>3798</v>
      </c>
      <c r="F178" s="155" t="s">
        <v>3799</v>
      </c>
      <c r="G178" s="155" t="s">
        <v>3800</v>
      </c>
      <c r="H178" s="155" t="s">
        <v>3801</v>
      </c>
      <c r="I178" s="155" t="s">
        <v>3802</v>
      </c>
      <c r="J178" s="155" t="s">
        <v>3803</v>
      </c>
      <c r="K178" s="232" t="s">
        <v>3804</v>
      </c>
      <c r="L178" s="238" t="s">
        <v>3804</v>
      </c>
      <c r="M178" s="155" t="s">
        <v>3805</v>
      </c>
    </row>
    <row r="179" spans="1:13" ht="28.5">
      <c r="A179" s="155" t="str">
        <f t="shared" si="7"/>
        <v>DeclarationB27</v>
      </c>
      <c r="B179" s="155" t="s">
        <v>3333</v>
      </c>
      <c r="C179" s="155" t="s">
        <v>2973</v>
      </c>
      <c r="D179" s="155" t="s">
        <v>3806</v>
      </c>
      <c r="E179" s="213" t="s">
        <v>3807</v>
      </c>
      <c r="F179" s="155" t="s">
        <v>3808</v>
      </c>
      <c r="G179" s="155" t="s">
        <v>3809</v>
      </c>
      <c r="H179" s="155" t="s">
        <v>3810</v>
      </c>
      <c r="I179" s="155" t="s">
        <v>3811</v>
      </c>
      <c r="J179" s="155" t="s">
        <v>3812</v>
      </c>
      <c r="K179" s="232" t="s">
        <v>3813</v>
      </c>
      <c r="L179" s="238" t="s">
        <v>3814</v>
      </c>
      <c r="M179" s="155" t="s">
        <v>3815</v>
      </c>
    </row>
    <row r="180" spans="1:13" ht="28.5">
      <c r="A180" s="155" t="str">
        <f t="shared" si="7"/>
        <v>DeclarationB28</v>
      </c>
      <c r="B180" s="155" t="s">
        <v>3333</v>
      </c>
      <c r="C180" s="155" t="s">
        <v>2985</v>
      </c>
      <c r="D180" s="155" t="s">
        <v>3816</v>
      </c>
      <c r="E180" s="213" t="s">
        <v>3817</v>
      </c>
      <c r="F180" s="155" t="s">
        <v>3817</v>
      </c>
      <c r="G180" s="155" t="s">
        <v>3818</v>
      </c>
      <c r="H180" s="155" t="s">
        <v>3819</v>
      </c>
      <c r="I180" s="155" t="s">
        <v>3820</v>
      </c>
      <c r="J180" s="155" t="s">
        <v>3816</v>
      </c>
      <c r="K180" s="232" t="s">
        <v>3821</v>
      </c>
      <c r="L180" s="238" t="s">
        <v>3821</v>
      </c>
      <c r="M180" s="155" t="s">
        <v>3822</v>
      </c>
    </row>
    <row r="181" spans="1:13" ht="28.5">
      <c r="A181" s="155" t="str">
        <f t="shared" si="7"/>
        <v>DeclarationB29</v>
      </c>
      <c r="B181" s="155" t="s">
        <v>3333</v>
      </c>
      <c r="C181" s="155" t="s">
        <v>2997</v>
      </c>
      <c r="D181" s="155" t="s">
        <v>3823</v>
      </c>
      <c r="E181" s="233" t="s">
        <v>3824</v>
      </c>
      <c r="F181" s="155" t="s">
        <v>3825</v>
      </c>
      <c r="G181" s="155" t="s">
        <v>3826</v>
      </c>
      <c r="H181" s="155" t="s">
        <v>3827</v>
      </c>
      <c r="I181" s="155" t="s">
        <v>3828</v>
      </c>
      <c r="J181" s="155" t="s">
        <v>3829</v>
      </c>
      <c r="K181" s="232" t="s">
        <v>3830</v>
      </c>
      <c r="L181" s="238" t="s">
        <v>3830</v>
      </c>
      <c r="M181" s="155" t="s">
        <v>3831</v>
      </c>
    </row>
    <row r="182" spans="1:13" ht="28.5">
      <c r="A182" s="155" t="str">
        <f t="shared" si="7"/>
        <v>DeclarationB38</v>
      </c>
      <c r="B182" s="155" t="s">
        <v>3333</v>
      </c>
      <c r="C182" s="155" t="s">
        <v>3832</v>
      </c>
      <c r="D182" s="155" t="s">
        <v>3797</v>
      </c>
      <c r="E182" s="233" t="s">
        <v>3798</v>
      </c>
      <c r="F182" s="155" t="s">
        <v>3799</v>
      </c>
      <c r="G182" s="155" t="s">
        <v>3800</v>
      </c>
      <c r="H182" s="155" t="s">
        <v>3801</v>
      </c>
      <c r="I182" s="155" t="s">
        <v>3802</v>
      </c>
      <c r="J182" s="155" t="s">
        <v>3803</v>
      </c>
      <c r="K182" s="232" t="s">
        <v>3804</v>
      </c>
      <c r="L182" s="238" t="s">
        <v>3804</v>
      </c>
      <c r="M182" s="155" t="s">
        <v>3805</v>
      </c>
    </row>
    <row r="183" spans="1:13" ht="28.5">
      <c r="A183" s="155" t="str">
        <f t="shared" si="7"/>
        <v>DeclarationB39</v>
      </c>
      <c r="B183" s="155" t="s">
        <v>3333</v>
      </c>
      <c r="C183" s="155" t="s">
        <v>3833</v>
      </c>
      <c r="D183" s="155" t="s">
        <v>3806</v>
      </c>
      <c r="E183" s="233" t="s">
        <v>3807</v>
      </c>
      <c r="F183" s="155" t="s">
        <v>3808</v>
      </c>
      <c r="G183" s="155" t="s">
        <v>3809</v>
      </c>
      <c r="H183" s="155" t="s">
        <v>3810</v>
      </c>
      <c r="I183" s="155" t="s">
        <v>3811</v>
      </c>
      <c r="J183" s="155" t="s">
        <v>3812</v>
      </c>
      <c r="K183" s="232" t="s">
        <v>3813</v>
      </c>
      <c r="L183" s="238" t="s">
        <v>3814</v>
      </c>
      <c r="M183" s="155" t="s">
        <v>3815</v>
      </c>
    </row>
    <row r="184" spans="1:13" ht="28.5">
      <c r="A184" s="155" t="str">
        <f t="shared" si="7"/>
        <v>DeclarationB40</v>
      </c>
      <c r="B184" s="155" t="s">
        <v>3333</v>
      </c>
      <c r="C184" s="155" t="s">
        <v>3834</v>
      </c>
      <c r="D184" s="155" t="s">
        <v>3816</v>
      </c>
      <c r="E184" s="233" t="s">
        <v>3817</v>
      </c>
      <c r="F184" s="155" t="s">
        <v>3817</v>
      </c>
      <c r="G184" s="155" t="s">
        <v>3818</v>
      </c>
      <c r="H184" s="155" t="s">
        <v>3819</v>
      </c>
      <c r="I184" s="155" t="s">
        <v>3820</v>
      </c>
      <c r="J184" s="155" t="s">
        <v>3816</v>
      </c>
      <c r="K184" s="232" t="s">
        <v>3821</v>
      </c>
      <c r="L184" s="238" t="s">
        <v>3821</v>
      </c>
      <c r="M184" s="155" t="s">
        <v>3822</v>
      </c>
    </row>
    <row r="185" spans="1:13" ht="28.5">
      <c r="A185" s="155" t="str">
        <f t="shared" si="7"/>
        <v>DeclarationB41</v>
      </c>
      <c r="B185" s="155" t="s">
        <v>3333</v>
      </c>
      <c r="C185" s="155" t="s">
        <v>3835</v>
      </c>
      <c r="D185" s="155" t="s">
        <v>3823</v>
      </c>
      <c r="E185" s="233" t="s">
        <v>3824</v>
      </c>
      <c r="F185" s="155" t="s">
        <v>3825</v>
      </c>
      <c r="G185" s="155" t="s">
        <v>3826</v>
      </c>
      <c r="H185" s="155" t="s">
        <v>3827</v>
      </c>
      <c r="I185" s="155" t="s">
        <v>3828</v>
      </c>
      <c r="J185" s="155" t="s">
        <v>3829</v>
      </c>
      <c r="K185" s="232" t="s">
        <v>3830</v>
      </c>
      <c r="L185" s="238" t="s">
        <v>3830</v>
      </c>
      <c r="M185" s="155" t="s">
        <v>3831</v>
      </c>
    </row>
    <row r="186" spans="1:13" ht="28.5">
      <c r="A186" s="155" t="str">
        <f t="shared" si="7"/>
        <v>DeclarationB44</v>
      </c>
      <c r="B186" s="155" t="s">
        <v>3333</v>
      </c>
      <c r="C186" s="155" t="s">
        <v>3836</v>
      </c>
      <c r="D186" s="155" t="s">
        <v>3797</v>
      </c>
      <c r="E186" s="233" t="s">
        <v>3798</v>
      </c>
      <c r="F186" s="155" t="s">
        <v>3799</v>
      </c>
      <c r="G186" s="155" t="s">
        <v>3800</v>
      </c>
      <c r="H186" s="155" t="s">
        <v>3801</v>
      </c>
      <c r="I186" s="155" t="s">
        <v>3802</v>
      </c>
      <c r="J186" s="155" t="s">
        <v>3803</v>
      </c>
      <c r="K186" s="232" t="s">
        <v>3804</v>
      </c>
      <c r="L186" s="238" t="s">
        <v>3804</v>
      </c>
      <c r="M186" s="155" t="s">
        <v>3805</v>
      </c>
    </row>
    <row r="187" spans="1:13" ht="28.5">
      <c r="A187" s="155" t="str">
        <f t="shared" si="7"/>
        <v>DeclarationB45</v>
      </c>
      <c r="B187" s="155" t="s">
        <v>3333</v>
      </c>
      <c r="C187" s="155" t="s">
        <v>3837</v>
      </c>
      <c r="D187" s="155" t="s">
        <v>3806</v>
      </c>
      <c r="E187" s="233" t="s">
        <v>3807</v>
      </c>
      <c r="F187" s="155" t="s">
        <v>3808</v>
      </c>
      <c r="G187" s="155" t="s">
        <v>3809</v>
      </c>
      <c r="H187" s="155" t="s">
        <v>3810</v>
      </c>
      <c r="I187" s="155" t="s">
        <v>3811</v>
      </c>
      <c r="J187" s="155" t="s">
        <v>3812</v>
      </c>
      <c r="K187" s="232" t="s">
        <v>3813</v>
      </c>
      <c r="L187" s="238" t="s">
        <v>3814</v>
      </c>
      <c r="M187" s="155" t="s">
        <v>3815</v>
      </c>
    </row>
    <row r="188" spans="1:13" ht="28.5">
      <c r="A188" s="155" t="str">
        <f t="shared" si="7"/>
        <v>DeclarationB46</v>
      </c>
      <c r="B188" s="155" t="s">
        <v>3333</v>
      </c>
      <c r="C188" s="155" t="s">
        <v>3838</v>
      </c>
      <c r="D188" s="155" t="s">
        <v>3816</v>
      </c>
      <c r="E188" s="233" t="s">
        <v>3817</v>
      </c>
      <c r="F188" s="155" t="s">
        <v>3817</v>
      </c>
      <c r="G188" s="155" t="s">
        <v>3818</v>
      </c>
      <c r="H188" s="155" t="s">
        <v>3819</v>
      </c>
      <c r="I188" s="155" t="s">
        <v>3820</v>
      </c>
      <c r="J188" s="155" t="s">
        <v>3816</v>
      </c>
      <c r="K188" s="232" t="s">
        <v>3821</v>
      </c>
      <c r="L188" s="238" t="s">
        <v>3821</v>
      </c>
      <c r="M188" s="155" t="s">
        <v>3822</v>
      </c>
    </row>
    <row r="189" spans="1:13" ht="28.5">
      <c r="A189" s="155" t="str">
        <f t="shared" si="7"/>
        <v>DeclarationB47</v>
      </c>
      <c r="B189" s="155" t="s">
        <v>3333</v>
      </c>
      <c r="C189" s="155" t="s">
        <v>3839</v>
      </c>
      <c r="D189" s="155" t="s">
        <v>3823</v>
      </c>
      <c r="E189" s="233" t="s">
        <v>3824</v>
      </c>
      <c r="F189" s="155" t="s">
        <v>3825</v>
      </c>
      <c r="G189" s="155" t="s">
        <v>3826</v>
      </c>
      <c r="H189" s="155" t="s">
        <v>3827</v>
      </c>
      <c r="I189" s="155" t="s">
        <v>3828</v>
      </c>
      <c r="J189" s="155" t="s">
        <v>3829</v>
      </c>
      <c r="K189" s="232" t="s">
        <v>3830</v>
      </c>
      <c r="L189" s="238" t="s">
        <v>3830</v>
      </c>
      <c r="M189" s="155" t="s">
        <v>3831</v>
      </c>
    </row>
    <row r="190" spans="1:13">
      <c r="A190" s="155" t="str">
        <f t="shared" si="7"/>
        <v>DeclarationAth</v>
      </c>
      <c r="B190" s="155" t="s">
        <v>3333</v>
      </c>
      <c r="C190" s="155" t="s">
        <v>3840</v>
      </c>
      <c r="D190" s="155" t="s">
        <v>3841</v>
      </c>
      <c r="E190" s="213" t="s">
        <v>3842</v>
      </c>
      <c r="F190" s="155" t="s">
        <v>3843</v>
      </c>
      <c r="G190" s="155" t="s">
        <v>3844</v>
      </c>
      <c r="H190" s="155" t="s">
        <v>3845</v>
      </c>
      <c r="I190" s="155" t="s">
        <v>3846</v>
      </c>
      <c r="J190" s="155" t="s">
        <v>3847</v>
      </c>
      <c r="K190" s="232" t="s">
        <v>3848</v>
      </c>
      <c r="L190" s="238" t="s">
        <v>3849</v>
      </c>
      <c r="M190" s="155" t="s">
        <v>3850</v>
      </c>
    </row>
    <row r="191" spans="1:13" ht="28.5">
      <c r="A191" s="155" t="str">
        <f t="shared" si="7"/>
        <v>DeclarationB96</v>
      </c>
      <c r="B191" s="155" t="s">
        <v>3333</v>
      </c>
      <c r="C191" s="155" t="s">
        <v>3851</v>
      </c>
      <c r="D191" s="155" t="s">
        <v>119</v>
      </c>
      <c r="E191" s="213" t="s">
        <v>3852</v>
      </c>
      <c r="F191" s="155" t="s">
        <v>3853</v>
      </c>
      <c r="G191" s="155" t="s">
        <v>3854</v>
      </c>
      <c r="H191" s="155" t="s">
        <v>3855</v>
      </c>
      <c r="I191" s="155" t="s">
        <v>3856</v>
      </c>
      <c r="J191" s="155" t="s">
        <v>3857</v>
      </c>
      <c r="K191" s="232" t="s">
        <v>3858</v>
      </c>
      <c r="L191" s="238" t="s">
        <v>3859</v>
      </c>
      <c r="M191" s="155" t="s">
        <v>3860</v>
      </c>
    </row>
    <row r="192" spans="1:13" ht="28.5">
      <c r="A192" s="155" t="str">
        <f t="shared" si="7"/>
        <v>DeclarationB97</v>
      </c>
      <c r="B192" s="155" t="s">
        <v>3333</v>
      </c>
      <c r="C192" s="155" t="s">
        <v>3861</v>
      </c>
      <c r="D192" s="155" t="s">
        <v>121</v>
      </c>
      <c r="E192" s="213" t="s">
        <v>3862</v>
      </c>
      <c r="F192" s="155" t="s">
        <v>3863</v>
      </c>
      <c r="G192" s="155" t="s">
        <v>3864</v>
      </c>
      <c r="H192" s="155" t="s">
        <v>121</v>
      </c>
      <c r="I192" s="155" t="s">
        <v>3865</v>
      </c>
      <c r="J192" s="155" t="s">
        <v>3866</v>
      </c>
      <c r="K192" s="232" t="s">
        <v>121</v>
      </c>
      <c r="L192" s="238" t="s">
        <v>3867</v>
      </c>
      <c r="M192" s="155" t="s">
        <v>3868</v>
      </c>
    </row>
    <row r="193" spans="1:13" ht="28.5">
      <c r="A193" s="155" t="str">
        <f t="shared" si="7"/>
        <v>DeclarationB98</v>
      </c>
      <c r="B193" s="155" t="s">
        <v>3333</v>
      </c>
      <c r="C193" s="155" t="s">
        <v>3869</v>
      </c>
      <c r="D193" s="155" t="s">
        <v>127</v>
      </c>
      <c r="E193" s="233" t="s">
        <v>3870</v>
      </c>
      <c r="F193" s="155" t="s">
        <v>3871</v>
      </c>
      <c r="G193" s="155" t="s">
        <v>3872</v>
      </c>
      <c r="H193" s="155" t="s">
        <v>3873</v>
      </c>
      <c r="I193" s="155" t="s">
        <v>3874</v>
      </c>
      <c r="J193" s="155" t="s">
        <v>3875</v>
      </c>
      <c r="K193" s="232" t="s">
        <v>3876</v>
      </c>
      <c r="L193" s="238" t="s">
        <v>3877</v>
      </c>
      <c r="M193" s="155" t="s">
        <v>3878</v>
      </c>
    </row>
    <row r="194" spans="1:13" ht="28.5">
      <c r="A194" s="155" t="str">
        <f t="shared" si="7"/>
        <v>DeclarationB99</v>
      </c>
      <c r="B194" s="155" t="s">
        <v>3333</v>
      </c>
      <c r="C194" s="155" t="s">
        <v>3879</v>
      </c>
      <c r="D194" s="212">
        <v>1</v>
      </c>
      <c r="E194" s="215">
        <v>1</v>
      </c>
      <c r="F194" s="212">
        <v>1</v>
      </c>
      <c r="G194" s="212">
        <v>1</v>
      </c>
      <c r="H194" s="212" t="s">
        <v>3880</v>
      </c>
      <c r="I194" s="204">
        <v>1</v>
      </c>
      <c r="J194" s="204">
        <v>1</v>
      </c>
      <c r="K194" s="211">
        <v>1</v>
      </c>
      <c r="L194" s="244">
        <v>1</v>
      </c>
      <c r="M194" s="204" t="s">
        <v>3881</v>
      </c>
    </row>
    <row r="195" spans="1:13" ht="28.5">
      <c r="A195" s="155" t="str">
        <f t="shared" si="7"/>
        <v>DeclarationB100</v>
      </c>
      <c r="B195" s="155" t="s">
        <v>3333</v>
      </c>
      <c r="C195" s="155" t="s">
        <v>3882</v>
      </c>
      <c r="D195" s="205" t="s">
        <v>128</v>
      </c>
      <c r="E195" s="233" t="s">
        <v>3883</v>
      </c>
      <c r="F195" s="265" t="s">
        <v>3884</v>
      </c>
      <c r="G195" s="245" t="s">
        <v>3885</v>
      </c>
      <c r="H195" s="246" t="s">
        <v>3886</v>
      </c>
      <c r="I195" s="245" t="s">
        <v>3887</v>
      </c>
      <c r="J195" s="245" t="s">
        <v>3888</v>
      </c>
      <c r="K195" s="247" t="s">
        <v>3889</v>
      </c>
      <c r="L195" s="246" t="s">
        <v>3890</v>
      </c>
      <c r="M195" s="246" t="s">
        <v>3891</v>
      </c>
    </row>
    <row r="196" spans="1:13" ht="28.5">
      <c r="A196" s="155" t="str">
        <f t="shared" si="7"/>
        <v>DeclarationB101</v>
      </c>
      <c r="B196" s="155" t="s">
        <v>3333</v>
      </c>
      <c r="C196" s="155" t="s">
        <v>3892</v>
      </c>
      <c r="D196" s="205" t="s">
        <v>122</v>
      </c>
      <c r="E196" s="233" t="s">
        <v>3893</v>
      </c>
      <c r="F196" s="265" t="s">
        <v>3894</v>
      </c>
      <c r="G196" s="245" t="s">
        <v>3895</v>
      </c>
      <c r="H196" s="246" t="s">
        <v>3896</v>
      </c>
      <c r="I196" s="245" t="s">
        <v>3897</v>
      </c>
      <c r="J196" s="245" t="s">
        <v>3898</v>
      </c>
      <c r="K196" s="247" t="s">
        <v>3899</v>
      </c>
      <c r="L196" s="248" t="s">
        <v>3900</v>
      </c>
      <c r="M196" s="245" t="s">
        <v>3901</v>
      </c>
    </row>
    <row r="197" spans="1:13" ht="28.5">
      <c r="A197" s="155" t="str">
        <f t="shared" si="7"/>
        <v>DeclarationB102</v>
      </c>
      <c r="B197" s="155" t="s">
        <v>3333</v>
      </c>
      <c r="C197" s="155" t="s">
        <v>3902</v>
      </c>
      <c r="D197" s="205" t="s">
        <v>129</v>
      </c>
      <c r="E197" s="233" t="s">
        <v>3903</v>
      </c>
      <c r="F197" s="265" t="s">
        <v>3904</v>
      </c>
      <c r="G197" s="245" t="s">
        <v>3905</v>
      </c>
      <c r="H197" s="246" t="s">
        <v>3906</v>
      </c>
      <c r="I197" s="245" t="s">
        <v>3907</v>
      </c>
      <c r="J197" s="245" t="s">
        <v>3908</v>
      </c>
      <c r="K197" s="247" t="s">
        <v>3909</v>
      </c>
      <c r="L197" s="248" t="s">
        <v>3910</v>
      </c>
      <c r="M197" s="245" t="s">
        <v>3911</v>
      </c>
    </row>
    <row r="198" spans="1:13" ht="28.5">
      <c r="A198" s="155" t="str">
        <f t="shared" si="7"/>
        <v>DeclarationB103</v>
      </c>
      <c r="B198" s="155" t="s">
        <v>3333</v>
      </c>
      <c r="C198" s="155" t="s">
        <v>3912</v>
      </c>
      <c r="D198" s="205" t="s">
        <v>130</v>
      </c>
      <c r="E198" s="233" t="s">
        <v>3913</v>
      </c>
      <c r="F198" s="265" t="s">
        <v>3914</v>
      </c>
      <c r="G198" s="245" t="s">
        <v>3915</v>
      </c>
      <c r="H198" s="245" t="s">
        <v>3916</v>
      </c>
      <c r="I198" s="245" t="s">
        <v>3917</v>
      </c>
      <c r="J198" s="245" t="s">
        <v>3918</v>
      </c>
      <c r="K198" s="247" t="s">
        <v>3919</v>
      </c>
      <c r="L198" s="248" t="s">
        <v>3920</v>
      </c>
      <c r="M198" s="245" t="s">
        <v>3921</v>
      </c>
    </row>
    <row r="199" spans="1:13" ht="28.5">
      <c r="A199" s="155" t="str">
        <f t="shared" si="7"/>
        <v>DeclarationB104</v>
      </c>
      <c r="B199" s="155" t="s">
        <v>3333</v>
      </c>
      <c r="C199" s="155" t="s">
        <v>3922</v>
      </c>
      <c r="D199" s="155" t="s">
        <v>131</v>
      </c>
      <c r="E199" s="213" t="s">
        <v>3923</v>
      </c>
      <c r="F199" s="155" t="s">
        <v>3924</v>
      </c>
      <c r="G199" s="155" t="s">
        <v>3925</v>
      </c>
      <c r="H199" s="155" t="s">
        <v>3926</v>
      </c>
      <c r="I199" s="155" t="s">
        <v>3927</v>
      </c>
      <c r="J199" s="155" t="s">
        <v>3928</v>
      </c>
      <c r="K199" s="232" t="s">
        <v>3929</v>
      </c>
      <c r="L199" s="238" t="s">
        <v>3930</v>
      </c>
      <c r="M199" s="155" t="s">
        <v>3931</v>
      </c>
    </row>
    <row r="200" spans="1:13" ht="28.5">
      <c r="A200" s="155" t="str">
        <f t="shared" si="7"/>
        <v>DeclarationB105</v>
      </c>
      <c r="B200" s="155" t="s">
        <v>3333</v>
      </c>
      <c r="C200" s="155" t="s">
        <v>3932</v>
      </c>
      <c r="D200" s="206" t="s">
        <v>3933</v>
      </c>
      <c r="E200" s="214" t="s">
        <v>3934</v>
      </c>
      <c r="F200" s="264" t="s">
        <v>3935</v>
      </c>
      <c r="G200" s="240" t="s">
        <v>3936</v>
      </c>
      <c r="H200" s="240" t="s">
        <v>3937</v>
      </c>
      <c r="I200" s="240" t="s">
        <v>3938</v>
      </c>
      <c r="J200" s="240" t="s">
        <v>3939</v>
      </c>
      <c r="K200" s="241" t="s">
        <v>3940</v>
      </c>
      <c r="L200" s="234" t="s">
        <v>3941</v>
      </c>
      <c r="M200" s="240" t="s">
        <v>3942</v>
      </c>
    </row>
    <row r="201" spans="1:13" ht="30">
      <c r="A201" s="155" t="str">
        <f t="shared" si="7"/>
        <v>DeclarationB106</v>
      </c>
      <c r="B201" s="155" t="s">
        <v>3333</v>
      </c>
      <c r="C201" s="155" t="s">
        <v>3943</v>
      </c>
      <c r="D201" s="206" t="s">
        <v>132</v>
      </c>
      <c r="E201" s="214" t="s">
        <v>3944</v>
      </c>
      <c r="F201" s="264" t="s">
        <v>3945</v>
      </c>
      <c r="G201" s="240" t="s">
        <v>3946</v>
      </c>
      <c r="H201" s="240" t="s">
        <v>3947</v>
      </c>
      <c r="I201" s="240" t="s">
        <v>3948</v>
      </c>
      <c r="J201" s="240" t="s">
        <v>3949</v>
      </c>
      <c r="K201" s="241" t="s">
        <v>3950</v>
      </c>
      <c r="L201" s="234" t="s">
        <v>3951</v>
      </c>
      <c r="M201" s="240" t="s">
        <v>3952</v>
      </c>
    </row>
    <row r="202" spans="1:13" ht="28.5">
      <c r="A202" s="155" t="str">
        <f t="shared" si="7"/>
        <v>DeclarationB107</v>
      </c>
      <c r="B202" s="155" t="s">
        <v>3333</v>
      </c>
      <c r="C202" s="155" t="s">
        <v>3953</v>
      </c>
      <c r="D202" s="206" t="s">
        <v>121</v>
      </c>
      <c r="E202" s="214" t="s">
        <v>3862</v>
      </c>
      <c r="F202" s="264" t="s">
        <v>3954</v>
      </c>
      <c r="G202" s="240" t="s">
        <v>3955</v>
      </c>
      <c r="H202" s="240" t="s">
        <v>3956</v>
      </c>
      <c r="I202" s="240" t="s">
        <v>3957</v>
      </c>
      <c r="J202" s="240" t="s">
        <v>3958</v>
      </c>
      <c r="K202" s="241" t="s">
        <v>3955</v>
      </c>
      <c r="L202" s="249" t="s">
        <v>3959</v>
      </c>
      <c r="M202" s="240" t="s">
        <v>3960</v>
      </c>
    </row>
    <row r="203" spans="1:13" ht="28.5">
      <c r="A203" s="155" t="str">
        <f t="shared" si="7"/>
        <v>DeclarationB108</v>
      </c>
      <c r="B203" s="155" t="s">
        <v>3333</v>
      </c>
      <c r="C203" s="155" t="s">
        <v>3961</v>
      </c>
      <c r="D203" s="206" t="s">
        <v>133</v>
      </c>
      <c r="E203" s="206" t="s">
        <v>3962</v>
      </c>
      <c r="F203" s="206" t="s">
        <v>3963</v>
      </c>
      <c r="G203" s="206" t="s">
        <v>3964</v>
      </c>
      <c r="H203" s="206" t="s">
        <v>3965</v>
      </c>
      <c r="I203" s="206" t="s">
        <v>3966</v>
      </c>
      <c r="J203" s="206" t="s">
        <v>3967</v>
      </c>
      <c r="K203" s="206" t="s">
        <v>3968</v>
      </c>
      <c r="L203" s="206" t="s">
        <v>3969</v>
      </c>
      <c r="M203" s="206" t="s">
        <v>3970</v>
      </c>
    </row>
    <row r="204" spans="1:13" ht="28.5">
      <c r="A204" s="155" t="str">
        <f t="shared" si="7"/>
        <v>DeclarationB109</v>
      </c>
      <c r="B204" s="155" t="s">
        <v>3333</v>
      </c>
      <c r="C204" s="155" t="s">
        <v>3971</v>
      </c>
      <c r="D204" s="206" t="s">
        <v>134</v>
      </c>
      <c r="E204" s="206" t="s">
        <v>3972</v>
      </c>
      <c r="F204" s="206" t="s">
        <v>3973</v>
      </c>
      <c r="G204" s="206" t="s">
        <v>3974</v>
      </c>
      <c r="H204" s="206" t="s">
        <v>3975</v>
      </c>
      <c r="I204" s="206" t="s">
        <v>3976</v>
      </c>
      <c r="J204" s="206" t="s">
        <v>3977</v>
      </c>
      <c r="K204" s="206" t="s">
        <v>3978</v>
      </c>
      <c r="L204" s="206" t="s">
        <v>3979</v>
      </c>
      <c r="M204" s="206" t="s">
        <v>3980</v>
      </c>
    </row>
    <row r="205" spans="1:13" ht="28.5">
      <c r="A205" s="155" t="str">
        <f t="shared" si="7"/>
        <v>DeclarationB110</v>
      </c>
      <c r="B205" s="155" t="s">
        <v>3333</v>
      </c>
      <c r="C205" s="155" t="s">
        <v>3981</v>
      </c>
      <c r="D205" s="206" t="s">
        <v>135</v>
      </c>
      <c r="E205" s="206" t="s">
        <v>3982</v>
      </c>
      <c r="F205" s="206" t="s">
        <v>3983</v>
      </c>
      <c r="G205" s="206" t="s">
        <v>3984</v>
      </c>
      <c r="H205" s="206" t="s">
        <v>3985</v>
      </c>
      <c r="I205" s="206" t="s">
        <v>3986</v>
      </c>
      <c r="J205" s="206" t="s">
        <v>3987</v>
      </c>
      <c r="K205" s="206" t="s">
        <v>3988</v>
      </c>
      <c r="L205" s="206" t="s">
        <v>3989</v>
      </c>
      <c r="M205" s="206" t="s">
        <v>3990</v>
      </c>
    </row>
    <row r="206" spans="1:13" ht="28.5">
      <c r="A206" s="155" t="str">
        <f>B206&amp;C206</f>
        <v>DeclarationB111</v>
      </c>
      <c r="B206" s="155" t="s">
        <v>3333</v>
      </c>
      <c r="C206" s="155" t="s">
        <v>3991</v>
      </c>
      <c r="D206" s="206" t="s">
        <v>121</v>
      </c>
      <c r="E206" s="214" t="s">
        <v>3862</v>
      </c>
      <c r="F206" s="264" t="s">
        <v>3954</v>
      </c>
      <c r="G206" s="240" t="s">
        <v>3955</v>
      </c>
      <c r="H206" s="240" t="s">
        <v>3956</v>
      </c>
      <c r="I206" s="240" t="s">
        <v>3957</v>
      </c>
      <c r="J206" s="240" t="s">
        <v>3958</v>
      </c>
      <c r="K206" s="241" t="s">
        <v>3955</v>
      </c>
      <c r="L206" s="249" t="s">
        <v>3959</v>
      </c>
      <c r="M206" s="240" t="s">
        <v>3960</v>
      </c>
    </row>
    <row r="207" spans="1:13" ht="409.5" customHeight="1">
      <c r="A207" s="155" t="str">
        <f>B207&amp;C207</f>
        <v>Smelter Look-upA1</v>
      </c>
      <c r="B207" s="155" t="s">
        <v>3992</v>
      </c>
      <c r="C207" s="155" t="s">
        <v>1963</v>
      </c>
      <c r="D207" s="112" t="s">
        <v>3993</v>
      </c>
      <c r="E207" s="259" t="s">
        <v>3994</v>
      </c>
      <c r="F207" s="264" t="s">
        <v>3995</v>
      </c>
      <c r="G207" s="240" t="s">
        <v>3996</v>
      </c>
      <c r="H207" s="240" t="s">
        <v>3997</v>
      </c>
      <c r="I207" s="240" t="s">
        <v>3998</v>
      </c>
      <c r="J207" s="240" t="s">
        <v>3999</v>
      </c>
      <c r="K207" s="241" t="s">
        <v>4000</v>
      </c>
      <c r="L207" s="250" t="s">
        <v>4001</v>
      </c>
      <c r="M207" s="240" t="s">
        <v>4002</v>
      </c>
    </row>
    <row r="208" spans="1:13" ht="28.5">
      <c r="A208" s="155" t="str">
        <f t="shared" ref="A208:A217" si="8">B208&amp;C208</f>
        <v>Smelter Look-upA4</v>
      </c>
      <c r="B208" s="155" t="s">
        <v>3992</v>
      </c>
      <c r="C208" s="155" t="s">
        <v>1995</v>
      </c>
      <c r="D208" s="155" t="s">
        <v>4003</v>
      </c>
      <c r="E208" s="214" t="s">
        <v>4004</v>
      </c>
      <c r="F208" s="155" t="s">
        <v>4004</v>
      </c>
      <c r="G208" s="155" t="s">
        <v>4005</v>
      </c>
      <c r="H208" s="155" t="s">
        <v>4006</v>
      </c>
      <c r="I208" s="155" t="s">
        <v>4003</v>
      </c>
      <c r="J208" s="173" t="s">
        <v>4007</v>
      </c>
      <c r="K208" s="232" t="s">
        <v>4003</v>
      </c>
      <c r="L208" s="238" t="s">
        <v>4008</v>
      </c>
      <c r="M208" s="155" t="s">
        <v>4003</v>
      </c>
    </row>
    <row r="209" spans="1:13" ht="28.5">
      <c r="A209" s="155" t="str">
        <f t="shared" si="8"/>
        <v>Smelter Look-upB4</v>
      </c>
      <c r="B209" s="155" t="s">
        <v>3992</v>
      </c>
      <c r="C209" s="155" t="s">
        <v>2742</v>
      </c>
      <c r="D209" s="155" t="s">
        <v>4009</v>
      </c>
      <c r="E209" s="214" t="s">
        <v>4010</v>
      </c>
      <c r="F209" s="264" t="s">
        <v>4011</v>
      </c>
      <c r="G209" s="240" t="s">
        <v>4012</v>
      </c>
      <c r="H209" s="240" t="s">
        <v>4013</v>
      </c>
      <c r="I209" s="240" t="s">
        <v>4014</v>
      </c>
      <c r="J209" s="234" t="s">
        <v>4015</v>
      </c>
      <c r="K209" s="241" t="s">
        <v>4016</v>
      </c>
      <c r="L209" s="234" t="s">
        <v>4017</v>
      </c>
      <c r="M209" s="240" t="s">
        <v>4018</v>
      </c>
    </row>
    <row r="210" spans="1:13" ht="28.5">
      <c r="A210" s="155" t="str">
        <f t="shared" si="8"/>
        <v>Smelter Look-up</v>
      </c>
      <c r="B210" s="155" t="s">
        <v>3992</v>
      </c>
      <c r="D210" s="155" t="s">
        <v>4019</v>
      </c>
      <c r="E210" s="214" t="s">
        <v>4020</v>
      </c>
      <c r="F210" s="155" t="s">
        <v>4021</v>
      </c>
      <c r="G210" s="155" t="s">
        <v>4022</v>
      </c>
      <c r="H210" s="155" t="s">
        <v>4023</v>
      </c>
      <c r="I210" s="155" t="s">
        <v>4024</v>
      </c>
      <c r="J210" s="173" t="s">
        <v>4025</v>
      </c>
      <c r="K210" s="232" t="s">
        <v>4026</v>
      </c>
      <c r="L210" s="238" t="s">
        <v>4027</v>
      </c>
      <c r="M210" s="155" t="s">
        <v>4028</v>
      </c>
    </row>
    <row r="211" spans="1:13" ht="28.5">
      <c r="A211" s="155" t="str">
        <f t="shared" si="8"/>
        <v>Smelter Look-upC4</v>
      </c>
      <c r="B211" s="155" t="s">
        <v>3992</v>
      </c>
      <c r="C211" s="155" t="s">
        <v>3053</v>
      </c>
      <c r="D211" s="155" t="s">
        <v>4029</v>
      </c>
      <c r="E211" s="233" t="s">
        <v>4030</v>
      </c>
      <c r="F211" s="155" t="s">
        <v>4031</v>
      </c>
      <c r="G211" s="155" t="s">
        <v>4032</v>
      </c>
      <c r="H211" s="155" t="s">
        <v>4033</v>
      </c>
      <c r="I211" s="155" t="s">
        <v>4034</v>
      </c>
      <c r="J211" s="173" t="s">
        <v>4035</v>
      </c>
      <c r="K211" s="232" t="s">
        <v>4036</v>
      </c>
      <c r="L211" s="238" t="s">
        <v>4037</v>
      </c>
      <c r="M211" s="155" t="s">
        <v>4038</v>
      </c>
    </row>
    <row r="212" spans="1:13" ht="28.5">
      <c r="A212" s="155" t="str">
        <f t="shared" si="8"/>
        <v>Smelter Look-upD4</v>
      </c>
      <c r="B212" s="155" t="s">
        <v>3992</v>
      </c>
      <c r="C212" s="155" t="s">
        <v>4039</v>
      </c>
      <c r="D212" s="155" t="s">
        <v>4040</v>
      </c>
      <c r="E212" s="235" t="s">
        <v>4041</v>
      </c>
      <c r="F212" s="155" t="s">
        <v>4042</v>
      </c>
      <c r="G212" s="155" t="s">
        <v>4043</v>
      </c>
      <c r="H212" s="155" t="s">
        <v>4044</v>
      </c>
      <c r="I212" s="155" t="s">
        <v>4045</v>
      </c>
      <c r="J212" s="173" t="s">
        <v>4046</v>
      </c>
      <c r="K212" s="232" t="s">
        <v>4047</v>
      </c>
      <c r="L212" s="238" t="s">
        <v>4048</v>
      </c>
      <c r="M212" s="155" t="s">
        <v>4049</v>
      </c>
    </row>
    <row r="213" spans="1:13" ht="28.5">
      <c r="A213" s="155" t="str">
        <f t="shared" si="8"/>
        <v>Smelter Look-upE4</v>
      </c>
      <c r="B213" s="155" t="s">
        <v>3992</v>
      </c>
      <c r="C213" s="155" t="s">
        <v>4050</v>
      </c>
      <c r="D213" s="155" t="s">
        <v>4051</v>
      </c>
      <c r="E213" s="214" t="s">
        <v>4052</v>
      </c>
      <c r="F213" s="264" t="s">
        <v>4053</v>
      </c>
      <c r="G213" s="240" t="s">
        <v>4054</v>
      </c>
      <c r="H213" s="240" t="s">
        <v>4055</v>
      </c>
      <c r="I213" s="240" t="s">
        <v>4056</v>
      </c>
      <c r="J213" s="234" t="s">
        <v>4057</v>
      </c>
      <c r="K213" s="241" t="s">
        <v>4058</v>
      </c>
      <c r="L213" s="234" t="s">
        <v>4059</v>
      </c>
      <c r="M213" s="240" t="s">
        <v>4060</v>
      </c>
    </row>
    <row r="214" spans="1:13" ht="28.5">
      <c r="A214" s="155" t="str">
        <f t="shared" si="8"/>
        <v>Smelter Look-upF4</v>
      </c>
      <c r="B214" s="155" t="s">
        <v>3992</v>
      </c>
      <c r="C214" s="155" t="s">
        <v>4061</v>
      </c>
      <c r="D214" s="155" t="s">
        <v>4062</v>
      </c>
      <c r="E214" s="213" t="s">
        <v>4063</v>
      </c>
      <c r="F214" s="155" t="s">
        <v>4064</v>
      </c>
      <c r="G214" s="155" t="s">
        <v>4065</v>
      </c>
      <c r="H214" s="155" t="s">
        <v>4066</v>
      </c>
      <c r="I214" s="155" t="s">
        <v>4067</v>
      </c>
      <c r="J214" s="173" t="s">
        <v>4068</v>
      </c>
      <c r="K214" s="232" t="s">
        <v>4069</v>
      </c>
      <c r="L214" s="238" t="s">
        <v>4070</v>
      </c>
      <c r="M214" s="155" t="s">
        <v>4071</v>
      </c>
    </row>
    <row r="215" spans="1:13" ht="28.5" customHeight="1">
      <c r="A215" s="155" t="str">
        <f t="shared" si="8"/>
        <v>Smelter Look-upG4</v>
      </c>
      <c r="B215" s="155" t="s">
        <v>3992</v>
      </c>
      <c r="C215" s="155" t="s">
        <v>4072</v>
      </c>
      <c r="D215" s="155" t="s">
        <v>4073</v>
      </c>
      <c r="E215" s="213" t="s">
        <v>4074</v>
      </c>
      <c r="F215" s="155" t="s">
        <v>4075</v>
      </c>
      <c r="G215" s="155" t="s">
        <v>4076</v>
      </c>
      <c r="H215" s="155" t="s">
        <v>4077</v>
      </c>
      <c r="I215" s="155" t="s">
        <v>4078</v>
      </c>
      <c r="J215" s="173" t="s">
        <v>4079</v>
      </c>
      <c r="K215" s="232" t="s">
        <v>4080</v>
      </c>
      <c r="L215" s="238" t="s">
        <v>4081</v>
      </c>
      <c r="M215" s="155" t="s">
        <v>4082</v>
      </c>
    </row>
    <row r="216" spans="1:13" ht="28.5" customHeight="1">
      <c r="A216" s="155" t="str">
        <f t="shared" si="8"/>
        <v>Smelter Look-upH4</v>
      </c>
      <c r="B216" s="155" t="s">
        <v>3992</v>
      </c>
      <c r="C216" s="155" t="s">
        <v>4083</v>
      </c>
      <c r="D216" s="155" t="s">
        <v>4084</v>
      </c>
      <c r="E216" s="213" t="s">
        <v>4085</v>
      </c>
      <c r="F216" s="155" t="s">
        <v>4086</v>
      </c>
      <c r="G216" s="155" t="s">
        <v>4087</v>
      </c>
      <c r="H216" s="155" t="s">
        <v>4088</v>
      </c>
      <c r="I216" s="155" t="s">
        <v>4089</v>
      </c>
      <c r="J216" s="173" t="s">
        <v>4090</v>
      </c>
      <c r="K216" s="232" t="s">
        <v>4091</v>
      </c>
      <c r="L216" s="238" t="s">
        <v>4092</v>
      </c>
      <c r="M216" s="155" t="s">
        <v>4093</v>
      </c>
    </row>
    <row r="217" spans="1:13" ht="28.5" customHeight="1">
      <c r="A217" s="155" t="str">
        <f t="shared" si="8"/>
        <v>Smelter Look-upI4</v>
      </c>
      <c r="B217" s="155" t="s">
        <v>3992</v>
      </c>
      <c r="C217" s="155" t="s">
        <v>3358</v>
      </c>
      <c r="D217" s="155" t="s">
        <v>4094</v>
      </c>
      <c r="E217" s="213" t="s">
        <v>4095</v>
      </c>
      <c r="F217" s="155" t="s">
        <v>4096</v>
      </c>
      <c r="G217" s="155" t="s">
        <v>4097</v>
      </c>
      <c r="H217" s="155" t="s">
        <v>4098</v>
      </c>
      <c r="I217" s="155" t="s">
        <v>4099</v>
      </c>
      <c r="J217" s="173" t="s">
        <v>4100</v>
      </c>
      <c r="K217" s="232" t="s">
        <v>4101</v>
      </c>
      <c r="L217" s="238" t="s">
        <v>4102</v>
      </c>
      <c r="M217" s="155" t="s">
        <v>4103</v>
      </c>
    </row>
    <row r="218" spans="1:13" ht="28.5" customHeight="1">
      <c r="A218" s="155" t="s">
        <v>4104</v>
      </c>
      <c r="B218" s="155" t="s">
        <v>4105</v>
      </c>
      <c r="C218" s="155" t="s">
        <v>1995</v>
      </c>
      <c r="D218" s="155" t="s">
        <v>4106</v>
      </c>
      <c r="E218" s="213" t="s">
        <v>4107</v>
      </c>
      <c r="F218" s="155" t="s">
        <v>4108</v>
      </c>
      <c r="G218" s="155" t="s">
        <v>4109</v>
      </c>
      <c r="H218" s="155" t="s">
        <v>4110</v>
      </c>
      <c r="I218" s="155" t="s">
        <v>4111</v>
      </c>
      <c r="J218" s="173" t="s">
        <v>4112</v>
      </c>
      <c r="K218" s="232" t="s">
        <v>4113</v>
      </c>
      <c r="L218" s="238" t="s">
        <v>4114</v>
      </c>
      <c r="M218" s="155" t="s">
        <v>4115</v>
      </c>
    </row>
    <row r="219" spans="1:13" ht="28.5" customHeight="1">
      <c r="A219" s="155" t="str">
        <f t="shared" ref="A219:A246" si="9">B219&amp;C219</f>
        <v>Smelter ListB4</v>
      </c>
      <c r="B219" s="155" t="s">
        <v>4105</v>
      </c>
      <c r="C219" s="155" t="s">
        <v>2742</v>
      </c>
      <c r="D219" s="155" t="s">
        <v>4116</v>
      </c>
      <c r="E219" s="213" t="s">
        <v>4117</v>
      </c>
      <c r="F219" s="155" t="s">
        <v>4117</v>
      </c>
      <c r="G219" s="155" t="s">
        <v>4118</v>
      </c>
      <c r="H219" s="155" t="s">
        <v>4119</v>
      </c>
      <c r="I219" s="155" t="s">
        <v>4116</v>
      </c>
      <c r="J219" s="173" t="s">
        <v>4120</v>
      </c>
      <c r="K219" s="232" t="s">
        <v>4116</v>
      </c>
      <c r="L219" s="238" t="s">
        <v>4121</v>
      </c>
      <c r="M219" s="155" t="s">
        <v>4122</v>
      </c>
    </row>
    <row r="220" spans="1:13" ht="28.5" customHeight="1">
      <c r="A220" s="155" t="str">
        <f t="shared" si="9"/>
        <v>Smelter ListC4</v>
      </c>
      <c r="B220" s="155" t="s">
        <v>4105</v>
      </c>
      <c r="C220" s="155" t="s">
        <v>3053</v>
      </c>
      <c r="D220" s="155" t="s">
        <v>4009</v>
      </c>
      <c r="E220" s="214" t="s">
        <v>4010</v>
      </c>
      <c r="F220" s="264" t="s">
        <v>4011</v>
      </c>
      <c r="G220" s="240" t="s">
        <v>4012</v>
      </c>
      <c r="H220" s="240" t="s">
        <v>4013</v>
      </c>
      <c r="I220" s="240" t="s">
        <v>4014</v>
      </c>
      <c r="J220" s="234" t="s">
        <v>4015</v>
      </c>
      <c r="K220" s="241" t="s">
        <v>4016</v>
      </c>
      <c r="L220" s="234" t="s">
        <v>4017</v>
      </c>
      <c r="M220" s="240" t="s">
        <v>4018</v>
      </c>
    </row>
    <row r="221" spans="1:13" ht="44.25" customHeight="1">
      <c r="A221" s="155" t="str">
        <f t="shared" si="9"/>
        <v>Smelter ListD4</v>
      </c>
      <c r="B221" s="155" t="s">
        <v>4105</v>
      </c>
      <c r="C221" s="155" t="s">
        <v>4039</v>
      </c>
      <c r="D221" s="240" t="s">
        <v>4123</v>
      </c>
      <c r="E221" s="214" t="s">
        <v>4124</v>
      </c>
      <c r="F221" s="264" t="s">
        <v>4125</v>
      </c>
      <c r="G221" s="234" t="s">
        <v>4126</v>
      </c>
      <c r="H221" s="234" t="s">
        <v>4127</v>
      </c>
      <c r="I221" s="234" t="s">
        <v>4128</v>
      </c>
      <c r="J221" s="234" t="s">
        <v>4129</v>
      </c>
      <c r="K221" s="241" t="s">
        <v>4130</v>
      </c>
      <c r="L221" s="234" t="s">
        <v>4131</v>
      </c>
      <c r="M221" s="234" t="s">
        <v>4132</v>
      </c>
    </row>
    <row r="222" spans="1:13" ht="14.25" customHeight="1">
      <c r="A222" s="155" t="str">
        <f t="shared" si="9"/>
        <v>Smelter ListE4</v>
      </c>
      <c r="B222" s="155" t="s">
        <v>4105</v>
      </c>
      <c r="C222" s="155" t="s">
        <v>4050</v>
      </c>
      <c r="D222" s="155" t="s">
        <v>4133</v>
      </c>
      <c r="E222" s="213" t="s">
        <v>4134</v>
      </c>
      <c r="F222" s="155" t="s">
        <v>4135</v>
      </c>
      <c r="G222" s="155" t="s">
        <v>4136</v>
      </c>
      <c r="H222" s="155" t="s">
        <v>4137</v>
      </c>
      <c r="I222" s="155" t="s">
        <v>4138</v>
      </c>
      <c r="J222" s="173" t="s">
        <v>4139</v>
      </c>
      <c r="K222" s="232" t="s">
        <v>4140</v>
      </c>
      <c r="L222" s="238" t="s">
        <v>4141</v>
      </c>
      <c r="M222" s="155" t="s">
        <v>4142</v>
      </c>
    </row>
    <row r="223" spans="1:13" ht="28.5" customHeight="1">
      <c r="A223" s="155" t="str">
        <f t="shared" si="9"/>
        <v>Smelter ListH4</v>
      </c>
      <c r="B223" s="155" t="s">
        <v>4105</v>
      </c>
      <c r="C223" s="155" t="s">
        <v>4083</v>
      </c>
      <c r="D223" s="155" t="s">
        <v>4073</v>
      </c>
      <c r="E223" s="213" t="s">
        <v>4074</v>
      </c>
      <c r="F223" s="155" t="s">
        <v>4075</v>
      </c>
      <c r="G223" s="155" t="s">
        <v>4076</v>
      </c>
      <c r="H223" s="155" t="s">
        <v>4077</v>
      </c>
      <c r="I223" s="155" t="s">
        <v>4078</v>
      </c>
      <c r="J223" s="173" t="s">
        <v>4079</v>
      </c>
      <c r="K223" s="232" t="s">
        <v>4080</v>
      </c>
      <c r="L223" s="238" t="s">
        <v>4081</v>
      </c>
      <c r="M223" s="155" t="s">
        <v>4082</v>
      </c>
    </row>
    <row r="224" spans="1:13" ht="14.25" customHeight="1">
      <c r="A224" s="155" t="str">
        <f t="shared" si="9"/>
        <v>Smelter ListI4</v>
      </c>
      <c r="B224" s="155" t="s">
        <v>4105</v>
      </c>
      <c r="C224" s="155" t="s">
        <v>3358</v>
      </c>
      <c r="D224" s="155" t="s">
        <v>4084</v>
      </c>
      <c r="E224" s="233" t="s">
        <v>4085</v>
      </c>
      <c r="F224" s="155" t="s">
        <v>4086</v>
      </c>
      <c r="G224" s="155" t="s">
        <v>4087</v>
      </c>
      <c r="H224" s="155" t="s">
        <v>4088</v>
      </c>
      <c r="I224" s="155" t="s">
        <v>4089</v>
      </c>
      <c r="J224" s="173" t="s">
        <v>4090</v>
      </c>
      <c r="K224" s="232" t="s">
        <v>4091</v>
      </c>
      <c r="L224" s="238" t="s">
        <v>4092</v>
      </c>
      <c r="M224" s="155" t="s">
        <v>4093</v>
      </c>
    </row>
    <row r="225" spans="1:13" ht="28.5">
      <c r="A225" s="155" t="str">
        <f t="shared" si="9"/>
        <v>Smelter ListJ4</v>
      </c>
      <c r="B225" s="155" t="s">
        <v>4105</v>
      </c>
      <c r="C225" s="155" t="s">
        <v>4143</v>
      </c>
      <c r="D225" s="155" t="s">
        <v>4094</v>
      </c>
      <c r="E225" s="233" t="s">
        <v>4095</v>
      </c>
      <c r="F225" s="155" t="s">
        <v>4096</v>
      </c>
      <c r="G225" s="155" t="s">
        <v>4097</v>
      </c>
      <c r="H225" s="155" t="s">
        <v>4098</v>
      </c>
      <c r="I225" s="155" t="s">
        <v>4099</v>
      </c>
      <c r="J225" s="173" t="s">
        <v>4100</v>
      </c>
      <c r="K225" s="232" t="s">
        <v>4101</v>
      </c>
      <c r="L225" s="238" t="s">
        <v>4102</v>
      </c>
      <c r="M225" s="155" t="s">
        <v>4103</v>
      </c>
    </row>
    <row r="226" spans="1:13">
      <c r="A226" s="155" t="str">
        <f t="shared" si="9"/>
        <v>Smelter ListK4</v>
      </c>
      <c r="B226" s="155" t="s">
        <v>4105</v>
      </c>
      <c r="C226" s="155" t="s">
        <v>4144</v>
      </c>
      <c r="D226" s="155" t="s">
        <v>4145</v>
      </c>
      <c r="E226" s="213" t="s">
        <v>4146</v>
      </c>
      <c r="F226" s="155" t="s">
        <v>4147</v>
      </c>
      <c r="G226" s="155" t="s">
        <v>4148</v>
      </c>
      <c r="H226" s="155" t="s">
        <v>4149</v>
      </c>
      <c r="I226" s="155" t="s">
        <v>4150</v>
      </c>
      <c r="J226" s="173" t="s">
        <v>4151</v>
      </c>
      <c r="K226" s="232" t="s">
        <v>4152</v>
      </c>
      <c r="L226" s="238" t="s">
        <v>4153</v>
      </c>
      <c r="M226" s="155" t="s">
        <v>4154</v>
      </c>
    </row>
    <row r="227" spans="1:13">
      <c r="A227" s="155" t="str">
        <f t="shared" si="9"/>
        <v>Smelter ListL4</v>
      </c>
      <c r="B227" s="155" t="s">
        <v>4105</v>
      </c>
      <c r="C227" s="155" t="s">
        <v>4155</v>
      </c>
      <c r="D227" s="155" t="s">
        <v>4156</v>
      </c>
      <c r="E227" s="213" t="s">
        <v>4157</v>
      </c>
      <c r="F227" s="155" t="s">
        <v>4158</v>
      </c>
      <c r="G227" s="155" t="s">
        <v>4159</v>
      </c>
      <c r="H227" s="155" t="s">
        <v>4160</v>
      </c>
      <c r="I227" s="155" t="s">
        <v>4161</v>
      </c>
      <c r="J227" s="173" t="s">
        <v>4162</v>
      </c>
      <c r="K227" s="232" t="s">
        <v>4163</v>
      </c>
      <c r="L227" s="238" t="s">
        <v>4164</v>
      </c>
      <c r="M227" s="155" t="s">
        <v>4165</v>
      </c>
    </row>
    <row r="228" spans="1:13" ht="28.5">
      <c r="A228" s="155" t="str">
        <f t="shared" si="9"/>
        <v>Smelter ListM4</v>
      </c>
      <c r="B228" s="155" t="s">
        <v>4105</v>
      </c>
      <c r="C228" s="155" t="s">
        <v>4166</v>
      </c>
      <c r="D228" s="155" t="s">
        <v>4167</v>
      </c>
      <c r="E228" s="213" t="s">
        <v>4168</v>
      </c>
      <c r="F228" s="155" t="s">
        <v>4169</v>
      </c>
      <c r="G228" s="155" t="s">
        <v>4170</v>
      </c>
      <c r="H228" s="155" t="s">
        <v>4171</v>
      </c>
      <c r="I228" s="155" t="s">
        <v>4172</v>
      </c>
      <c r="J228" s="173" t="s">
        <v>4173</v>
      </c>
      <c r="K228" s="232" t="s">
        <v>4174</v>
      </c>
      <c r="L228" s="238" t="s">
        <v>4175</v>
      </c>
      <c r="M228" s="155" t="s">
        <v>4176</v>
      </c>
    </row>
    <row r="229" spans="1:13" ht="42.75">
      <c r="A229" s="155" t="str">
        <f t="shared" si="9"/>
        <v>Smelter ListN4</v>
      </c>
      <c r="B229" s="155" t="s">
        <v>4105</v>
      </c>
      <c r="C229" s="155" t="s">
        <v>4177</v>
      </c>
      <c r="D229" s="155" t="s">
        <v>4178</v>
      </c>
      <c r="E229" s="213" t="s">
        <v>4179</v>
      </c>
      <c r="F229" s="155" t="s">
        <v>4180</v>
      </c>
      <c r="G229" s="155" t="s">
        <v>4181</v>
      </c>
      <c r="H229" s="143" t="s">
        <v>4182</v>
      </c>
      <c r="I229" s="155" t="s">
        <v>4183</v>
      </c>
      <c r="J229" s="173" t="s">
        <v>4184</v>
      </c>
      <c r="K229" s="232" t="s">
        <v>4185</v>
      </c>
      <c r="L229" s="238" t="s">
        <v>4186</v>
      </c>
      <c r="M229" s="155" t="s">
        <v>4187</v>
      </c>
    </row>
    <row r="230" spans="1:13" ht="42.75">
      <c r="A230" s="155" t="str">
        <f t="shared" si="9"/>
        <v>Smelter ListO4</v>
      </c>
      <c r="B230" s="155" t="s">
        <v>4105</v>
      </c>
      <c r="C230" s="155" t="s">
        <v>4188</v>
      </c>
      <c r="D230" s="155" t="s">
        <v>4189</v>
      </c>
      <c r="E230" s="213" t="s">
        <v>4190</v>
      </c>
      <c r="F230" s="155" t="s">
        <v>4191</v>
      </c>
      <c r="G230" s="155" t="s">
        <v>4192</v>
      </c>
      <c r="H230" s="155" t="s">
        <v>4193</v>
      </c>
      <c r="I230" s="155" t="s">
        <v>4194</v>
      </c>
      <c r="J230" s="173" t="s">
        <v>4195</v>
      </c>
      <c r="K230" s="232" t="s">
        <v>4196</v>
      </c>
      <c r="L230" s="238" t="s">
        <v>4197</v>
      </c>
      <c r="M230" s="155" t="s">
        <v>4198</v>
      </c>
    </row>
    <row r="231" spans="1:13" ht="57">
      <c r="A231" s="155" t="str">
        <f t="shared" si="9"/>
        <v>Smelter ListP4</v>
      </c>
      <c r="B231" s="155" t="s">
        <v>4105</v>
      </c>
      <c r="C231" s="155" t="s">
        <v>4199</v>
      </c>
      <c r="D231" s="155" t="s">
        <v>4200</v>
      </c>
      <c r="E231" s="213" t="s">
        <v>4201</v>
      </c>
      <c r="F231" s="155" t="s">
        <v>4202</v>
      </c>
      <c r="G231" s="155" t="s">
        <v>4203</v>
      </c>
      <c r="H231" s="155" t="s">
        <v>4204</v>
      </c>
      <c r="I231" s="155" t="s">
        <v>4205</v>
      </c>
      <c r="J231" s="173" t="s">
        <v>4206</v>
      </c>
      <c r="K231" s="232" t="s">
        <v>4207</v>
      </c>
      <c r="L231" s="238" t="s">
        <v>4208</v>
      </c>
      <c r="M231" s="155" t="s">
        <v>4209</v>
      </c>
    </row>
    <row r="232" spans="1:13" ht="28.5">
      <c r="A232" s="155" t="str">
        <f t="shared" si="9"/>
        <v>Smelter ListQ4</v>
      </c>
      <c r="B232" s="155" t="s">
        <v>4105</v>
      </c>
      <c r="C232" s="155" t="s">
        <v>4210</v>
      </c>
      <c r="D232" s="155" t="s">
        <v>3787</v>
      </c>
      <c r="E232" s="213" t="s">
        <v>3788</v>
      </c>
      <c r="F232" s="155" t="s">
        <v>3789</v>
      </c>
      <c r="G232" s="155" t="s">
        <v>3790</v>
      </c>
      <c r="H232" s="155" t="s">
        <v>3791</v>
      </c>
      <c r="I232" s="155" t="s">
        <v>3792</v>
      </c>
      <c r="J232" s="173" t="s">
        <v>3793</v>
      </c>
      <c r="K232" s="232" t="s">
        <v>3794</v>
      </c>
      <c r="L232" s="238" t="s">
        <v>3795</v>
      </c>
      <c r="M232" s="155" t="s">
        <v>3796</v>
      </c>
    </row>
    <row r="233" spans="1:13" ht="42.75">
      <c r="A233" s="155" t="str">
        <f t="shared" si="9"/>
        <v>Smelter ListJ2</v>
      </c>
      <c r="B233" s="155" t="s">
        <v>4105</v>
      </c>
      <c r="C233" s="155" t="s">
        <v>4211</v>
      </c>
      <c r="D233" s="155" t="s">
        <v>4212</v>
      </c>
      <c r="E233" s="155" t="s">
        <v>4213</v>
      </c>
      <c r="F233" s="155" t="s">
        <v>4214</v>
      </c>
      <c r="G233" s="155" t="s">
        <v>4215</v>
      </c>
      <c r="H233" s="155" t="s">
        <v>4216</v>
      </c>
      <c r="I233" s="155" t="s">
        <v>4217</v>
      </c>
      <c r="J233" s="173" t="s">
        <v>4218</v>
      </c>
      <c r="K233" s="232" t="s">
        <v>4219</v>
      </c>
      <c r="L233" s="238" t="s">
        <v>4220</v>
      </c>
      <c r="M233" s="155" t="s">
        <v>4221</v>
      </c>
    </row>
    <row r="234" spans="1:13" ht="42.75">
      <c r="A234" s="155" t="str">
        <f t="shared" si="9"/>
        <v>Smelter ListB2</v>
      </c>
      <c r="B234" s="155" t="s">
        <v>4105</v>
      </c>
      <c r="C234" s="155" t="s">
        <v>2729</v>
      </c>
      <c r="D234" s="251" t="s">
        <v>4222</v>
      </c>
      <c r="E234" s="155" t="s">
        <v>4223</v>
      </c>
      <c r="F234" s="155" t="s">
        <v>4224</v>
      </c>
      <c r="G234" s="155" t="s">
        <v>4225</v>
      </c>
      <c r="H234" s="155" t="s">
        <v>4226</v>
      </c>
      <c r="I234" s="155" t="s">
        <v>4227</v>
      </c>
      <c r="J234" s="155" t="s">
        <v>4228</v>
      </c>
      <c r="K234" s="155" t="s">
        <v>4229</v>
      </c>
      <c r="L234" s="243" t="s">
        <v>4230</v>
      </c>
      <c r="M234" s="155" t="s">
        <v>4231</v>
      </c>
    </row>
    <row r="235" spans="1:13" ht="409.5">
      <c r="A235" s="155" t="str">
        <f t="shared" si="9"/>
        <v>Smelter ListB3</v>
      </c>
      <c r="B235" s="155" t="s">
        <v>4105</v>
      </c>
      <c r="C235" s="155" t="s">
        <v>2739</v>
      </c>
      <c r="D235" s="252" t="s">
        <v>4232</v>
      </c>
      <c r="E235" s="155" t="s">
        <v>4233</v>
      </c>
      <c r="F235" s="264" t="s">
        <v>4234</v>
      </c>
      <c r="G235" s="234" t="s">
        <v>4235</v>
      </c>
      <c r="H235" s="240" t="s">
        <v>4236</v>
      </c>
      <c r="I235" s="234" t="s">
        <v>4237</v>
      </c>
      <c r="J235" s="234" t="s">
        <v>4238</v>
      </c>
      <c r="K235" s="241" t="s">
        <v>4239</v>
      </c>
      <c r="L235" s="234" t="s">
        <v>4240</v>
      </c>
      <c r="M235" s="234" t="s">
        <v>4241</v>
      </c>
    </row>
    <row r="236" spans="1:13">
      <c r="A236" s="155" t="str">
        <f t="shared" si="9"/>
        <v>Smelter ListF4</v>
      </c>
      <c r="B236" s="155" t="s">
        <v>4105</v>
      </c>
      <c r="C236" s="155" t="s">
        <v>4061</v>
      </c>
      <c r="D236" s="155" t="s">
        <v>4242</v>
      </c>
      <c r="E236" s="155" t="s">
        <v>4243</v>
      </c>
      <c r="F236" s="155" t="s">
        <v>2988</v>
      </c>
      <c r="G236" s="155" t="s">
        <v>4054</v>
      </c>
      <c r="H236" s="155" t="s">
        <v>4244</v>
      </c>
      <c r="I236" s="155" t="s">
        <v>4245</v>
      </c>
      <c r="J236" s="173" t="s">
        <v>4246</v>
      </c>
      <c r="K236" s="232" t="s">
        <v>4247</v>
      </c>
      <c r="L236" s="238" t="s">
        <v>4248</v>
      </c>
      <c r="M236" s="155" t="s">
        <v>4249</v>
      </c>
    </row>
    <row r="237" spans="1:13" ht="28.5">
      <c r="A237" s="155" t="str">
        <f t="shared" si="9"/>
        <v>Smelter ListG4</v>
      </c>
      <c r="B237" s="155" t="s">
        <v>4105</v>
      </c>
      <c r="C237" s="155" t="s">
        <v>4072</v>
      </c>
      <c r="D237" s="155" t="s">
        <v>4062</v>
      </c>
      <c r="E237" s="155" t="s">
        <v>4063</v>
      </c>
      <c r="F237" s="155" t="s">
        <v>4064</v>
      </c>
      <c r="G237" s="155" t="s">
        <v>4065</v>
      </c>
      <c r="H237" s="155" t="s">
        <v>4066</v>
      </c>
      <c r="I237" s="155" t="s">
        <v>4067</v>
      </c>
      <c r="J237" s="173" t="s">
        <v>4068</v>
      </c>
      <c r="K237" s="232" t="s">
        <v>4069</v>
      </c>
      <c r="L237" s="238" t="s">
        <v>4070</v>
      </c>
      <c r="M237" s="155" t="s">
        <v>4071</v>
      </c>
    </row>
    <row r="238" spans="1:13" ht="28.5">
      <c r="A238" s="155" t="str">
        <f t="shared" si="9"/>
        <v>Smelter ListAH5</v>
      </c>
      <c r="B238" s="155" t="s">
        <v>4105</v>
      </c>
      <c r="C238" s="155" t="s">
        <v>4250</v>
      </c>
      <c r="D238" s="155" t="s">
        <v>119</v>
      </c>
      <c r="E238" s="155" t="s">
        <v>3852</v>
      </c>
      <c r="F238" s="155" t="s">
        <v>3853</v>
      </c>
      <c r="G238" s="155" t="s">
        <v>3854</v>
      </c>
      <c r="H238" s="155" t="s">
        <v>3855</v>
      </c>
      <c r="I238" s="155" t="s">
        <v>3856</v>
      </c>
      <c r="J238" s="155" t="s">
        <v>3857</v>
      </c>
      <c r="K238" s="232" t="s">
        <v>3858</v>
      </c>
      <c r="L238" s="238" t="s">
        <v>3859</v>
      </c>
      <c r="M238" s="155" t="s">
        <v>3860</v>
      </c>
    </row>
    <row r="239" spans="1:13" ht="28.5">
      <c r="A239" s="155" t="str">
        <f t="shared" si="9"/>
        <v>Smelter ListAH6</v>
      </c>
      <c r="B239" s="155" t="s">
        <v>4105</v>
      </c>
      <c r="C239" s="155" t="s">
        <v>4251</v>
      </c>
      <c r="D239" s="155" t="s">
        <v>121</v>
      </c>
      <c r="E239" s="155" t="s">
        <v>3862</v>
      </c>
      <c r="F239" s="155" t="s">
        <v>3863</v>
      </c>
      <c r="G239" s="155" t="s">
        <v>3864</v>
      </c>
      <c r="H239" s="155" t="s">
        <v>121</v>
      </c>
      <c r="I239" s="155" t="s">
        <v>3865</v>
      </c>
      <c r="J239" s="155" t="s">
        <v>3866</v>
      </c>
      <c r="K239" s="232" t="s">
        <v>121</v>
      </c>
      <c r="L239" s="238" t="s">
        <v>3867</v>
      </c>
      <c r="M239" s="155" t="s">
        <v>3868</v>
      </c>
    </row>
    <row r="240" spans="1:13" ht="28.5">
      <c r="A240" s="155" t="str">
        <f t="shared" si="9"/>
        <v>Smelter ListAH7</v>
      </c>
      <c r="B240" s="155" t="s">
        <v>4105</v>
      </c>
      <c r="C240" s="155" t="s">
        <v>4252</v>
      </c>
      <c r="D240" s="155" t="s">
        <v>127</v>
      </c>
      <c r="E240" s="155" t="s">
        <v>3870</v>
      </c>
      <c r="F240" s="155" t="s">
        <v>3871</v>
      </c>
      <c r="G240" s="155" t="s">
        <v>3872</v>
      </c>
      <c r="H240" s="155" t="s">
        <v>3873</v>
      </c>
      <c r="I240" s="155" t="s">
        <v>3874</v>
      </c>
      <c r="J240" s="155" t="s">
        <v>3875</v>
      </c>
      <c r="K240" s="232" t="s">
        <v>3876</v>
      </c>
      <c r="L240" s="238" t="s">
        <v>3877</v>
      </c>
      <c r="M240" s="155" t="s">
        <v>3878</v>
      </c>
    </row>
    <row r="241" spans="1:13" ht="57">
      <c r="A241" s="155" t="str">
        <f t="shared" si="9"/>
        <v>CheckerA1</v>
      </c>
      <c r="B241" s="155" t="s">
        <v>4253</v>
      </c>
      <c r="C241" s="155" t="s">
        <v>1963</v>
      </c>
      <c r="D241" s="155" t="s">
        <v>4254</v>
      </c>
      <c r="E241" s="155" t="s">
        <v>4255</v>
      </c>
      <c r="F241" s="155" t="s">
        <v>4256</v>
      </c>
      <c r="G241" s="155" t="s">
        <v>4257</v>
      </c>
      <c r="H241" s="155" t="s">
        <v>4258</v>
      </c>
      <c r="I241" s="155" t="s">
        <v>4259</v>
      </c>
      <c r="J241" s="173" t="s">
        <v>4260</v>
      </c>
      <c r="K241" s="232" t="s">
        <v>4261</v>
      </c>
      <c r="L241" s="238" t="s">
        <v>4262</v>
      </c>
      <c r="M241" s="155" t="s">
        <v>4263</v>
      </c>
    </row>
    <row r="242" spans="1:13">
      <c r="A242" s="155" t="str">
        <f t="shared" si="9"/>
        <v>CheckerD1</v>
      </c>
      <c r="B242" s="155" t="s">
        <v>4253</v>
      </c>
      <c r="C242" s="155" t="s">
        <v>4264</v>
      </c>
      <c r="D242" s="155" t="s">
        <v>4265</v>
      </c>
      <c r="E242" s="155" t="s">
        <v>4266</v>
      </c>
      <c r="F242" s="155" t="s">
        <v>4267</v>
      </c>
      <c r="G242" s="155" t="s">
        <v>4268</v>
      </c>
      <c r="H242" s="155" t="s">
        <v>4269</v>
      </c>
      <c r="I242" s="155" t="s">
        <v>4270</v>
      </c>
      <c r="J242" s="155" t="s">
        <v>4271</v>
      </c>
      <c r="K242" s="232" t="s">
        <v>4272</v>
      </c>
      <c r="L242" s="238" t="s">
        <v>4273</v>
      </c>
      <c r="M242" s="155" t="s">
        <v>4274</v>
      </c>
    </row>
    <row r="243" spans="1:13">
      <c r="A243" s="155" t="str">
        <f t="shared" si="9"/>
        <v>CheckerA3</v>
      </c>
      <c r="B243" s="155" t="s">
        <v>4253</v>
      </c>
      <c r="C243" s="155" t="s">
        <v>1984</v>
      </c>
      <c r="D243" s="155" t="s">
        <v>4275</v>
      </c>
      <c r="E243" s="155" t="s">
        <v>4276</v>
      </c>
      <c r="F243" s="155" t="s">
        <v>4277</v>
      </c>
      <c r="G243" s="155" t="s">
        <v>4278</v>
      </c>
      <c r="H243" s="155" t="s">
        <v>4279</v>
      </c>
      <c r="I243" s="155" t="s">
        <v>4280</v>
      </c>
      <c r="J243" s="155" t="s">
        <v>4281</v>
      </c>
      <c r="K243" s="232" t="s">
        <v>4282</v>
      </c>
      <c r="L243" s="238" t="s">
        <v>4283</v>
      </c>
      <c r="M243" s="155" t="s">
        <v>4284</v>
      </c>
    </row>
    <row r="244" spans="1:13">
      <c r="A244" s="155" t="str">
        <f t="shared" si="9"/>
        <v>CheckerB3</v>
      </c>
      <c r="B244" s="155" t="s">
        <v>4253</v>
      </c>
      <c r="C244" s="155" t="s">
        <v>2739</v>
      </c>
      <c r="D244" s="155" t="s">
        <v>4285</v>
      </c>
      <c r="E244" s="155" t="s">
        <v>4286</v>
      </c>
      <c r="F244" s="155" t="s">
        <v>3768</v>
      </c>
      <c r="G244" s="155" t="s">
        <v>4287</v>
      </c>
      <c r="H244" s="155" t="s">
        <v>4288</v>
      </c>
      <c r="I244" s="155" t="s">
        <v>4289</v>
      </c>
      <c r="J244" s="155" t="s">
        <v>4290</v>
      </c>
      <c r="K244" s="232" t="s">
        <v>4291</v>
      </c>
      <c r="L244" s="238" t="s">
        <v>4292</v>
      </c>
      <c r="M244" s="155" t="s">
        <v>4293</v>
      </c>
    </row>
    <row r="245" spans="1:13">
      <c r="A245" s="155" t="str">
        <f t="shared" si="9"/>
        <v>CheckerC3</v>
      </c>
      <c r="B245" s="155" t="s">
        <v>4253</v>
      </c>
      <c r="C245" s="155" t="s">
        <v>3042</v>
      </c>
      <c r="D245" s="155" t="s">
        <v>4294</v>
      </c>
      <c r="E245" s="155" t="s">
        <v>4295</v>
      </c>
      <c r="F245" s="155" t="s">
        <v>4296</v>
      </c>
      <c r="G245" s="155" t="s">
        <v>4297</v>
      </c>
      <c r="H245" s="155" t="s">
        <v>4298</v>
      </c>
      <c r="I245" s="155" t="s">
        <v>4299</v>
      </c>
      <c r="J245" s="155" t="s">
        <v>4300</v>
      </c>
      <c r="K245" s="232" t="s">
        <v>4299</v>
      </c>
      <c r="L245" s="238" t="s">
        <v>4301</v>
      </c>
      <c r="M245" s="155" t="s">
        <v>4302</v>
      </c>
    </row>
    <row r="246" spans="1:13">
      <c r="A246" s="155" t="str">
        <f t="shared" si="9"/>
        <v>CheckerD3</v>
      </c>
      <c r="B246" s="155" t="s">
        <v>4253</v>
      </c>
      <c r="C246" s="155" t="s">
        <v>4303</v>
      </c>
      <c r="D246" s="155" t="s">
        <v>4304</v>
      </c>
      <c r="E246" s="155" t="s">
        <v>4305</v>
      </c>
      <c r="F246" s="155" t="s">
        <v>4306</v>
      </c>
      <c r="G246" s="155" t="s">
        <v>4307</v>
      </c>
      <c r="H246" s="155" t="s">
        <v>4308</v>
      </c>
      <c r="I246" s="155" t="s">
        <v>4309</v>
      </c>
      <c r="J246" s="155" t="s">
        <v>4310</v>
      </c>
      <c r="K246" s="232" t="s">
        <v>4311</v>
      </c>
      <c r="L246" s="238" t="s">
        <v>4312</v>
      </c>
      <c r="M246" s="155" t="s">
        <v>4313</v>
      </c>
    </row>
    <row r="247" spans="1:13" ht="32.25" customHeight="1">
      <c r="A247" s="155" t="s">
        <v>4314</v>
      </c>
      <c r="B247" s="155" t="s">
        <v>4253</v>
      </c>
      <c r="C247" s="155" t="s">
        <v>4315</v>
      </c>
      <c r="D247" s="155" t="s">
        <v>4316</v>
      </c>
      <c r="E247" s="155" t="s">
        <v>4317</v>
      </c>
      <c r="F247" s="155" t="s">
        <v>4318</v>
      </c>
      <c r="G247" s="155" t="s">
        <v>4319</v>
      </c>
      <c r="H247" s="155" t="s">
        <v>4320</v>
      </c>
      <c r="I247" s="155" t="s">
        <v>4321</v>
      </c>
      <c r="J247" s="155" t="s">
        <v>4322</v>
      </c>
      <c r="K247" s="155" t="s">
        <v>4323</v>
      </c>
      <c r="L247" s="243" t="s">
        <v>4324</v>
      </c>
      <c r="M247" s="155" t="s">
        <v>4325</v>
      </c>
    </row>
    <row r="248" spans="1:13" ht="32.25" customHeight="1">
      <c r="A248" s="155" t="str">
        <f>B248&amp;C248</f>
        <v>CheckerB63</v>
      </c>
      <c r="B248" s="155" t="s">
        <v>4253</v>
      </c>
      <c r="C248" s="155" t="s">
        <v>4326</v>
      </c>
      <c r="D248" s="155" t="s">
        <v>4316</v>
      </c>
      <c r="E248" s="155" t="s">
        <v>4317</v>
      </c>
      <c r="F248" s="155" t="s">
        <v>4318</v>
      </c>
      <c r="G248" s="155" t="s">
        <v>4319</v>
      </c>
      <c r="H248" s="155" t="s">
        <v>4320</v>
      </c>
      <c r="I248" s="155" t="s">
        <v>4321</v>
      </c>
      <c r="J248" s="155" t="s">
        <v>4322</v>
      </c>
      <c r="K248" s="155" t="s">
        <v>4323</v>
      </c>
      <c r="L248" s="243" t="s">
        <v>4324</v>
      </c>
      <c r="M248" s="155" t="s">
        <v>4325</v>
      </c>
    </row>
    <row r="249" spans="1:13" ht="32.25" customHeight="1">
      <c r="A249" s="155" t="str">
        <f>B249&amp;C249</f>
        <v>CheckerB64</v>
      </c>
      <c r="B249" s="155" t="s">
        <v>4253</v>
      </c>
      <c r="C249" s="155" t="s">
        <v>4327</v>
      </c>
      <c r="D249" s="155" t="s">
        <v>4316</v>
      </c>
      <c r="E249" s="155" t="s">
        <v>4317</v>
      </c>
      <c r="F249" s="155" t="s">
        <v>4318</v>
      </c>
      <c r="G249" s="155" t="s">
        <v>4319</v>
      </c>
      <c r="H249" s="155" t="s">
        <v>4320</v>
      </c>
      <c r="I249" s="155" t="s">
        <v>4321</v>
      </c>
      <c r="J249" s="155" t="s">
        <v>4322</v>
      </c>
      <c r="K249" s="155" t="s">
        <v>4323</v>
      </c>
      <c r="L249" s="243" t="s">
        <v>4324</v>
      </c>
      <c r="M249" s="155" t="s">
        <v>4325</v>
      </c>
    </row>
    <row r="250" spans="1:13" ht="32.25" customHeight="1">
      <c r="A250" s="155" t="str">
        <f>B250&amp;C250</f>
        <v>CheckerB65</v>
      </c>
      <c r="B250" s="155" t="s">
        <v>4253</v>
      </c>
      <c r="C250" s="155" t="s">
        <v>4328</v>
      </c>
      <c r="D250" s="155" t="s">
        <v>4316</v>
      </c>
      <c r="E250" s="155" t="s">
        <v>4317</v>
      </c>
      <c r="F250" s="155" t="s">
        <v>4318</v>
      </c>
      <c r="G250" s="155" t="s">
        <v>4319</v>
      </c>
      <c r="H250" s="155" t="s">
        <v>4320</v>
      </c>
      <c r="I250" s="155" t="s">
        <v>4321</v>
      </c>
      <c r="J250" s="155" t="s">
        <v>4322</v>
      </c>
      <c r="K250" s="155" t="s">
        <v>4323</v>
      </c>
      <c r="L250" s="243" t="s">
        <v>4324</v>
      </c>
      <c r="M250" s="155" t="s">
        <v>4325</v>
      </c>
    </row>
    <row r="251" spans="1:13" ht="32.25" customHeight="1">
      <c r="A251" s="155" t="s">
        <v>4329</v>
      </c>
      <c r="B251" s="155" t="s">
        <v>4253</v>
      </c>
      <c r="C251" s="155" t="s">
        <v>4330</v>
      </c>
      <c r="D251" s="155" t="s">
        <v>4331</v>
      </c>
      <c r="E251" s="155" t="s">
        <v>4332</v>
      </c>
      <c r="F251" s="155" t="s">
        <v>4333</v>
      </c>
      <c r="G251" s="155" t="s">
        <v>4334</v>
      </c>
      <c r="H251" s="155" t="s">
        <v>4335</v>
      </c>
      <c r="I251" s="155" t="s">
        <v>4336</v>
      </c>
      <c r="J251" s="155" t="s">
        <v>4337</v>
      </c>
      <c r="K251" s="155" t="s">
        <v>4331</v>
      </c>
      <c r="L251" s="243" t="s">
        <v>4338</v>
      </c>
      <c r="M251" s="155" t="s">
        <v>4339</v>
      </c>
    </row>
    <row r="252" spans="1:13" ht="28.5">
      <c r="A252" s="155" t="s">
        <v>4340</v>
      </c>
      <c r="B252" s="155" t="s">
        <v>4253</v>
      </c>
      <c r="C252" s="155" t="s">
        <v>4143</v>
      </c>
      <c r="D252" s="155" t="s">
        <v>4341</v>
      </c>
      <c r="E252" s="155" t="s">
        <v>4342</v>
      </c>
      <c r="F252" s="155" t="s">
        <v>4343</v>
      </c>
      <c r="G252" s="155" t="s">
        <v>4344</v>
      </c>
      <c r="H252" s="155" t="s">
        <v>4345</v>
      </c>
      <c r="I252" s="155" t="s">
        <v>4346</v>
      </c>
      <c r="J252" s="155" t="s">
        <v>4347</v>
      </c>
      <c r="K252" s="155" t="s">
        <v>4348</v>
      </c>
      <c r="L252" s="243" t="s">
        <v>4349</v>
      </c>
      <c r="M252" s="155" t="s">
        <v>4350</v>
      </c>
    </row>
    <row r="253" spans="1:13" ht="42.75">
      <c r="A253" s="155" t="s">
        <v>4351</v>
      </c>
      <c r="B253" s="155" t="s">
        <v>4253</v>
      </c>
      <c r="C253" s="155" t="s">
        <v>4352</v>
      </c>
      <c r="D253" s="155" t="s">
        <v>4353</v>
      </c>
      <c r="E253" s="155" t="s">
        <v>4354</v>
      </c>
      <c r="F253" s="155" t="s">
        <v>4355</v>
      </c>
      <c r="G253" s="155" t="s">
        <v>4356</v>
      </c>
      <c r="H253" s="155" t="s">
        <v>4357</v>
      </c>
      <c r="I253" s="155" t="s">
        <v>4358</v>
      </c>
      <c r="J253" s="155" t="s">
        <v>4359</v>
      </c>
      <c r="K253" s="155" t="s">
        <v>4360</v>
      </c>
      <c r="L253" s="243" t="s">
        <v>4361</v>
      </c>
      <c r="M253" s="155" t="s">
        <v>4362</v>
      </c>
    </row>
    <row r="254" spans="1:13" ht="28.5">
      <c r="A254" s="155" t="s">
        <v>4363</v>
      </c>
      <c r="B254" s="155" t="s">
        <v>4253</v>
      </c>
      <c r="C254" s="155" t="s">
        <v>4364</v>
      </c>
      <c r="D254" s="155" t="s">
        <v>4365</v>
      </c>
      <c r="E254" s="155" t="s">
        <v>4366</v>
      </c>
      <c r="F254" s="155" t="s">
        <v>4367</v>
      </c>
      <c r="G254" s="155" t="s">
        <v>4368</v>
      </c>
      <c r="H254" s="155" t="s">
        <v>4369</v>
      </c>
      <c r="I254" s="155" t="s">
        <v>4370</v>
      </c>
      <c r="J254" s="155" t="s">
        <v>4371</v>
      </c>
      <c r="K254" s="155" t="s">
        <v>4372</v>
      </c>
      <c r="L254" s="243" t="s">
        <v>4373</v>
      </c>
      <c r="M254" s="155" t="s">
        <v>4374</v>
      </c>
    </row>
    <row r="255" spans="1:13" ht="28.5">
      <c r="A255" s="155" t="s">
        <v>4375</v>
      </c>
      <c r="B255" s="155" t="s">
        <v>4253</v>
      </c>
      <c r="C255" s="155" t="s">
        <v>4376</v>
      </c>
      <c r="D255" s="155" t="s">
        <v>4377</v>
      </c>
      <c r="E255" s="155" t="s">
        <v>4378</v>
      </c>
      <c r="F255" s="155" t="s">
        <v>4379</v>
      </c>
      <c r="G255" s="155" t="s">
        <v>4380</v>
      </c>
      <c r="H255" s="155" t="s">
        <v>4381</v>
      </c>
      <c r="I255" s="155" t="s">
        <v>4382</v>
      </c>
      <c r="J255" s="155" t="s">
        <v>4383</v>
      </c>
      <c r="K255" s="155" t="s">
        <v>4384</v>
      </c>
      <c r="L255" s="243" t="s">
        <v>4385</v>
      </c>
      <c r="M255" s="155" t="s">
        <v>4386</v>
      </c>
    </row>
    <row r="256" spans="1:13" ht="28.5">
      <c r="A256" s="155" t="s">
        <v>4387</v>
      </c>
      <c r="B256" s="155" t="s">
        <v>4253</v>
      </c>
      <c r="C256" s="155" t="s">
        <v>4388</v>
      </c>
      <c r="D256" s="155" t="s">
        <v>4389</v>
      </c>
      <c r="E256" s="155" t="s">
        <v>4390</v>
      </c>
      <c r="F256" s="155" t="s">
        <v>4391</v>
      </c>
      <c r="G256" s="155" t="s">
        <v>4392</v>
      </c>
      <c r="H256" s="155" t="s">
        <v>4393</v>
      </c>
      <c r="I256" s="155" t="s">
        <v>4394</v>
      </c>
      <c r="J256" s="155" t="s">
        <v>4395</v>
      </c>
      <c r="K256" s="155" t="s">
        <v>4396</v>
      </c>
      <c r="L256" s="243" t="s">
        <v>4397</v>
      </c>
      <c r="M256" s="155" t="s">
        <v>4398</v>
      </c>
    </row>
    <row r="257" spans="1:13" ht="28.5">
      <c r="A257" s="155" t="s">
        <v>4399</v>
      </c>
      <c r="B257" s="155" t="s">
        <v>4253</v>
      </c>
      <c r="C257" s="155" t="s">
        <v>4400</v>
      </c>
      <c r="D257" s="155" t="s">
        <v>4401</v>
      </c>
      <c r="E257" s="155" t="s">
        <v>4402</v>
      </c>
      <c r="F257" s="155" t="s">
        <v>4403</v>
      </c>
      <c r="G257" s="155" t="s">
        <v>4404</v>
      </c>
      <c r="H257" s="155" t="s">
        <v>4405</v>
      </c>
      <c r="I257" s="155" t="s">
        <v>4406</v>
      </c>
      <c r="J257" s="155" t="s">
        <v>4407</v>
      </c>
      <c r="K257" s="155" t="s">
        <v>4408</v>
      </c>
      <c r="L257" s="243" t="s">
        <v>4409</v>
      </c>
      <c r="M257" s="155" t="s">
        <v>4410</v>
      </c>
    </row>
    <row r="258" spans="1:13" ht="42.75">
      <c r="A258" s="155" t="s">
        <v>4411</v>
      </c>
      <c r="B258" s="155" t="s">
        <v>4253</v>
      </c>
      <c r="C258" s="155" t="s">
        <v>4412</v>
      </c>
      <c r="D258" s="155" t="s">
        <v>4413</v>
      </c>
      <c r="E258" s="155" t="s">
        <v>4414</v>
      </c>
      <c r="F258" s="155" t="s">
        <v>4415</v>
      </c>
      <c r="G258" s="155" t="s">
        <v>4416</v>
      </c>
      <c r="H258" s="155" t="s">
        <v>4417</v>
      </c>
      <c r="I258" s="155" t="s">
        <v>4418</v>
      </c>
      <c r="J258" s="155" t="s">
        <v>4419</v>
      </c>
      <c r="K258" s="155" t="s">
        <v>4420</v>
      </c>
      <c r="L258" s="243" t="s">
        <v>4421</v>
      </c>
      <c r="M258" s="155" t="s">
        <v>4422</v>
      </c>
    </row>
    <row r="259" spans="1:13" ht="57">
      <c r="A259" s="155" t="s">
        <v>4423</v>
      </c>
      <c r="B259" s="155" t="s">
        <v>4253</v>
      </c>
      <c r="C259" s="155" t="s">
        <v>4424</v>
      </c>
      <c r="D259" s="155" t="s">
        <v>4425</v>
      </c>
      <c r="E259" s="155" t="s">
        <v>4426</v>
      </c>
      <c r="F259" s="155" t="s">
        <v>4427</v>
      </c>
      <c r="G259" s="155" t="s">
        <v>4428</v>
      </c>
      <c r="H259" s="155" t="s">
        <v>4429</v>
      </c>
      <c r="I259" s="155" t="s">
        <v>4430</v>
      </c>
      <c r="J259" s="155" t="s">
        <v>4431</v>
      </c>
      <c r="K259" s="155" t="s">
        <v>4432</v>
      </c>
      <c r="L259" s="243" t="s">
        <v>4433</v>
      </c>
      <c r="M259" s="155" t="s">
        <v>4434</v>
      </c>
    </row>
    <row r="260" spans="1:13" ht="42.75">
      <c r="A260" s="155" t="s">
        <v>4435</v>
      </c>
      <c r="B260" s="155" t="s">
        <v>4253</v>
      </c>
      <c r="C260" s="155" t="s">
        <v>4436</v>
      </c>
      <c r="D260" s="155" t="s">
        <v>4437</v>
      </c>
      <c r="E260" s="155" t="s">
        <v>4438</v>
      </c>
      <c r="F260" s="155" t="s">
        <v>4439</v>
      </c>
      <c r="G260" s="155" t="s">
        <v>4440</v>
      </c>
      <c r="H260" s="155" t="s">
        <v>4441</v>
      </c>
      <c r="I260" s="155" t="s">
        <v>4442</v>
      </c>
      <c r="J260" s="155" t="s">
        <v>4443</v>
      </c>
      <c r="K260" s="155" t="s">
        <v>4444</v>
      </c>
      <c r="L260" s="243" t="s">
        <v>4445</v>
      </c>
      <c r="M260" s="155" t="s">
        <v>4446</v>
      </c>
    </row>
    <row r="261" spans="1:13" ht="42.75">
      <c r="A261" s="155" t="s">
        <v>4447</v>
      </c>
      <c r="B261" s="155" t="s">
        <v>4253</v>
      </c>
      <c r="C261" s="155" t="s">
        <v>4448</v>
      </c>
      <c r="D261" s="155" t="s">
        <v>4449</v>
      </c>
      <c r="E261" s="155" t="s">
        <v>4450</v>
      </c>
      <c r="F261" s="155" t="s">
        <v>4451</v>
      </c>
      <c r="G261" s="155" t="s">
        <v>4452</v>
      </c>
      <c r="H261" s="155" t="s">
        <v>4453</v>
      </c>
      <c r="I261" s="155" t="s">
        <v>4454</v>
      </c>
      <c r="J261" s="155" t="s">
        <v>4455</v>
      </c>
      <c r="K261" s="155" t="s">
        <v>4456</v>
      </c>
      <c r="L261" s="243" t="s">
        <v>4457</v>
      </c>
      <c r="M261" s="155" t="s">
        <v>4458</v>
      </c>
    </row>
    <row r="262" spans="1:13" ht="42.75">
      <c r="A262" s="155" t="s">
        <v>4459</v>
      </c>
      <c r="B262" s="155" t="s">
        <v>4253</v>
      </c>
      <c r="C262" s="155" t="s">
        <v>4460</v>
      </c>
      <c r="D262" s="155" t="s">
        <v>4461</v>
      </c>
      <c r="E262" s="155" t="s">
        <v>4462</v>
      </c>
      <c r="F262" s="155" t="s">
        <v>4463</v>
      </c>
      <c r="G262" s="155" t="s">
        <v>4464</v>
      </c>
      <c r="H262" s="155" t="s">
        <v>4465</v>
      </c>
      <c r="I262" s="155" t="s">
        <v>4466</v>
      </c>
      <c r="J262" s="155" t="s">
        <v>4467</v>
      </c>
      <c r="K262" s="155" t="s">
        <v>4468</v>
      </c>
      <c r="L262" s="243" t="s">
        <v>4469</v>
      </c>
      <c r="M262" s="155" t="s">
        <v>4470</v>
      </c>
    </row>
    <row r="263" spans="1:13" ht="42.75">
      <c r="A263" s="155" t="s">
        <v>4471</v>
      </c>
      <c r="B263" s="155" t="s">
        <v>4253</v>
      </c>
      <c r="C263" s="155" t="s">
        <v>4472</v>
      </c>
      <c r="D263" s="155" t="s">
        <v>4473</v>
      </c>
      <c r="E263" s="155" t="s">
        <v>4474</v>
      </c>
      <c r="F263" s="155" t="s">
        <v>4475</v>
      </c>
      <c r="G263" s="155" t="s">
        <v>4476</v>
      </c>
      <c r="H263" s="155" t="s">
        <v>4477</v>
      </c>
      <c r="I263" s="155" t="s">
        <v>4478</v>
      </c>
      <c r="J263" s="155" t="s">
        <v>4479</v>
      </c>
      <c r="K263" s="155" t="s">
        <v>4480</v>
      </c>
      <c r="L263" s="243" t="s">
        <v>4481</v>
      </c>
      <c r="M263" s="155" t="s">
        <v>4482</v>
      </c>
    </row>
    <row r="264" spans="1:13" ht="42.75">
      <c r="A264" s="155" t="s">
        <v>4483</v>
      </c>
      <c r="B264" s="155" t="s">
        <v>4253</v>
      </c>
      <c r="C264" s="155" t="s">
        <v>4484</v>
      </c>
      <c r="D264" s="155" t="s">
        <v>4485</v>
      </c>
      <c r="E264" s="155" t="s">
        <v>4486</v>
      </c>
      <c r="F264" s="155" t="s">
        <v>4487</v>
      </c>
      <c r="G264" s="155" t="s">
        <v>4488</v>
      </c>
      <c r="H264" s="155" t="s">
        <v>4489</v>
      </c>
      <c r="I264" s="155" t="s">
        <v>4490</v>
      </c>
      <c r="J264" s="155" t="s">
        <v>4491</v>
      </c>
      <c r="K264" s="155" t="s">
        <v>4492</v>
      </c>
      <c r="L264" s="243" t="s">
        <v>4493</v>
      </c>
      <c r="M264" s="155" t="s">
        <v>4494</v>
      </c>
    </row>
    <row r="265" spans="1:13" ht="57">
      <c r="A265" s="155" t="s">
        <v>4495</v>
      </c>
      <c r="B265" s="155" t="s">
        <v>4253</v>
      </c>
      <c r="C265" s="155" t="s">
        <v>4496</v>
      </c>
      <c r="D265" s="155" t="s">
        <v>4497</v>
      </c>
      <c r="E265" s="155" t="s">
        <v>4498</v>
      </c>
      <c r="F265" s="155" t="s">
        <v>4499</v>
      </c>
      <c r="G265" s="155" t="s">
        <v>4500</v>
      </c>
      <c r="H265" s="155" t="s">
        <v>4501</v>
      </c>
      <c r="I265" s="155" t="s">
        <v>4502</v>
      </c>
      <c r="J265" s="155" t="s">
        <v>4503</v>
      </c>
      <c r="K265" s="155" t="s">
        <v>4504</v>
      </c>
      <c r="L265" s="243" t="s">
        <v>4505</v>
      </c>
      <c r="M265" s="155" t="s">
        <v>4506</v>
      </c>
    </row>
    <row r="266" spans="1:13" ht="57">
      <c r="A266" s="155" t="s">
        <v>4507</v>
      </c>
      <c r="B266" s="155" t="s">
        <v>4253</v>
      </c>
      <c r="C266" s="155" t="s">
        <v>4508</v>
      </c>
      <c r="D266" s="155" t="s">
        <v>4509</v>
      </c>
      <c r="E266" s="155" t="s">
        <v>4510</v>
      </c>
      <c r="F266" s="155" t="s">
        <v>4511</v>
      </c>
      <c r="G266" s="155" t="s">
        <v>4512</v>
      </c>
      <c r="H266" s="155" t="s">
        <v>4513</v>
      </c>
      <c r="I266" s="155" t="s">
        <v>4514</v>
      </c>
      <c r="J266" s="155" t="s">
        <v>4515</v>
      </c>
      <c r="K266" s="155" t="s">
        <v>4516</v>
      </c>
      <c r="L266" s="243" t="s">
        <v>4517</v>
      </c>
      <c r="M266" s="155" t="s">
        <v>4518</v>
      </c>
    </row>
    <row r="267" spans="1:13" ht="57">
      <c r="A267" s="155" t="s">
        <v>4519</v>
      </c>
      <c r="B267" s="155" t="s">
        <v>4253</v>
      </c>
      <c r="C267" s="155" t="s">
        <v>4520</v>
      </c>
      <c r="D267" s="155" t="s">
        <v>4521</v>
      </c>
      <c r="E267" s="155" t="s">
        <v>4522</v>
      </c>
      <c r="F267" s="155" t="s">
        <v>4523</v>
      </c>
      <c r="G267" s="155" t="s">
        <v>4524</v>
      </c>
      <c r="H267" s="155" t="s">
        <v>4525</v>
      </c>
      <c r="I267" s="155" t="s">
        <v>4526</v>
      </c>
      <c r="J267" s="155" t="s">
        <v>4527</v>
      </c>
      <c r="K267" s="155" t="s">
        <v>4528</v>
      </c>
      <c r="L267" s="243" t="s">
        <v>4529</v>
      </c>
      <c r="M267" s="155" t="s">
        <v>4530</v>
      </c>
    </row>
    <row r="268" spans="1:13" ht="57">
      <c r="A268" s="155" t="s">
        <v>4531</v>
      </c>
      <c r="B268" s="155" t="s">
        <v>4253</v>
      </c>
      <c r="C268" s="155" t="s">
        <v>4532</v>
      </c>
      <c r="D268" s="155" t="s">
        <v>4533</v>
      </c>
      <c r="E268" s="155" t="s">
        <v>4534</v>
      </c>
      <c r="F268" s="155" t="s">
        <v>4535</v>
      </c>
      <c r="G268" s="155" t="s">
        <v>4536</v>
      </c>
      <c r="H268" s="155" t="s">
        <v>4537</v>
      </c>
      <c r="I268" s="155" t="s">
        <v>4538</v>
      </c>
      <c r="J268" s="155" t="s">
        <v>4539</v>
      </c>
      <c r="K268" s="155" t="s">
        <v>4540</v>
      </c>
      <c r="L268" s="243" t="s">
        <v>4541</v>
      </c>
      <c r="M268" s="155" t="s">
        <v>4542</v>
      </c>
    </row>
    <row r="269" spans="1:13" ht="71.25">
      <c r="A269" s="155" t="s">
        <v>4543</v>
      </c>
      <c r="B269" s="155" t="s">
        <v>4253</v>
      </c>
      <c r="C269" s="155" t="s">
        <v>4544</v>
      </c>
      <c r="D269" s="155" t="s">
        <v>4545</v>
      </c>
      <c r="E269" s="155" t="s">
        <v>4546</v>
      </c>
      <c r="F269" s="155" t="s">
        <v>4547</v>
      </c>
      <c r="G269" s="155" t="s">
        <v>4548</v>
      </c>
      <c r="H269" s="155" t="s">
        <v>4549</v>
      </c>
      <c r="I269" s="155" t="s">
        <v>4550</v>
      </c>
      <c r="J269" s="155" t="s">
        <v>4551</v>
      </c>
      <c r="K269" s="155" t="s">
        <v>4552</v>
      </c>
      <c r="L269" s="243" t="s">
        <v>4553</v>
      </c>
      <c r="M269" s="155" t="s">
        <v>4554</v>
      </c>
    </row>
    <row r="270" spans="1:13" ht="71.25">
      <c r="A270" s="155" t="s">
        <v>4555</v>
      </c>
      <c r="B270" s="155" t="s">
        <v>4253</v>
      </c>
      <c r="C270" s="155" t="s">
        <v>4556</v>
      </c>
      <c r="D270" s="155" t="s">
        <v>4557</v>
      </c>
      <c r="E270" s="155" t="s">
        <v>4558</v>
      </c>
      <c r="F270" s="155" t="s">
        <v>4559</v>
      </c>
      <c r="G270" s="155" t="s">
        <v>4560</v>
      </c>
      <c r="H270" s="155" t="s">
        <v>4561</v>
      </c>
      <c r="I270" s="155" t="s">
        <v>4562</v>
      </c>
      <c r="J270" s="155" t="s">
        <v>4563</v>
      </c>
      <c r="K270" s="155" t="s">
        <v>4564</v>
      </c>
      <c r="L270" s="243" t="s">
        <v>4565</v>
      </c>
      <c r="M270" s="155" t="s">
        <v>4566</v>
      </c>
    </row>
    <row r="271" spans="1:13" ht="71.25">
      <c r="A271" s="155" t="s">
        <v>4567</v>
      </c>
      <c r="B271" s="155" t="s">
        <v>4253</v>
      </c>
      <c r="C271" s="155" t="s">
        <v>4568</v>
      </c>
      <c r="D271" s="155" t="s">
        <v>4569</v>
      </c>
      <c r="E271" s="155" t="s">
        <v>4570</v>
      </c>
      <c r="F271" s="155" t="s">
        <v>4571</v>
      </c>
      <c r="G271" s="155" t="s">
        <v>4572</v>
      </c>
      <c r="H271" s="155" t="s">
        <v>4573</v>
      </c>
      <c r="I271" s="155" t="s">
        <v>4574</v>
      </c>
      <c r="J271" s="155" t="s">
        <v>4575</v>
      </c>
      <c r="K271" s="155" t="s">
        <v>4576</v>
      </c>
      <c r="L271" s="243" t="s">
        <v>4577</v>
      </c>
      <c r="M271" s="155" t="s">
        <v>4578</v>
      </c>
    </row>
    <row r="272" spans="1:13" ht="71.25">
      <c r="A272" s="155" t="s">
        <v>4579</v>
      </c>
      <c r="B272" s="155" t="s">
        <v>4253</v>
      </c>
      <c r="C272" s="155" t="s">
        <v>4580</v>
      </c>
      <c r="D272" s="155" t="s">
        <v>4581</v>
      </c>
      <c r="E272" s="155" t="s">
        <v>4582</v>
      </c>
      <c r="F272" s="155" t="s">
        <v>4583</v>
      </c>
      <c r="G272" s="155" t="s">
        <v>4584</v>
      </c>
      <c r="H272" s="155" t="s">
        <v>4585</v>
      </c>
      <c r="I272" s="155" t="s">
        <v>4586</v>
      </c>
      <c r="J272" s="155" t="s">
        <v>4587</v>
      </c>
      <c r="K272" s="155" t="s">
        <v>4588</v>
      </c>
      <c r="L272" s="243" t="s">
        <v>4589</v>
      </c>
      <c r="M272" s="155" t="s">
        <v>4590</v>
      </c>
    </row>
    <row r="273" spans="1:13" ht="71.25">
      <c r="A273" s="155" t="s">
        <v>4591</v>
      </c>
      <c r="B273" s="155" t="s">
        <v>4253</v>
      </c>
      <c r="C273" s="155" t="s">
        <v>4592</v>
      </c>
      <c r="D273" s="155" t="s">
        <v>4593</v>
      </c>
      <c r="E273" s="155" t="s">
        <v>4594</v>
      </c>
      <c r="F273" s="155" t="s">
        <v>4595</v>
      </c>
      <c r="G273" s="155" t="s">
        <v>4596</v>
      </c>
      <c r="H273" s="155" t="s">
        <v>4597</v>
      </c>
      <c r="I273" s="155" t="s">
        <v>4598</v>
      </c>
      <c r="J273" s="155" t="s">
        <v>4599</v>
      </c>
      <c r="K273" s="155" t="s">
        <v>4600</v>
      </c>
      <c r="L273" s="155" t="s">
        <v>4601</v>
      </c>
      <c r="M273" s="155" t="s">
        <v>4602</v>
      </c>
    </row>
    <row r="274" spans="1:13" ht="71.25">
      <c r="A274" s="155" t="s">
        <v>4603</v>
      </c>
      <c r="B274" s="155" t="s">
        <v>4253</v>
      </c>
      <c r="C274" s="155" t="s">
        <v>4604</v>
      </c>
      <c r="D274" s="155" t="s">
        <v>4605</v>
      </c>
      <c r="E274" s="155" t="s">
        <v>4606</v>
      </c>
      <c r="F274" s="155" t="s">
        <v>4607</v>
      </c>
      <c r="G274" s="155" t="s">
        <v>4608</v>
      </c>
      <c r="H274" s="155" t="s">
        <v>4609</v>
      </c>
      <c r="I274" s="155" t="s">
        <v>4610</v>
      </c>
      <c r="J274" s="155" t="s">
        <v>4611</v>
      </c>
      <c r="K274" s="155" t="s">
        <v>4612</v>
      </c>
      <c r="L274" s="155" t="s">
        <v>4613</v>
      </c>
      <c r="M274" s="155" t="s">
        <v>4614</v>
      </c>
    </row>
    <row r="275" spans="1:13" ht="71.25">
      <c r="A275" s="155" t="s">
        <v>4615</v>
      </c>
      <c r="B275" s="155" t="s">
        <v>4253</v>
      </c>
      <c r="C275" s="155" t="s">
        <v>4616</v>
      </c>
      <c r="D275" s="155" t="s">
        <v>4617</v>
      </c>
      <c r="E275" s="155" t="s">
        <v>4618</v>
      </c>
      <c r="F275" s="155" t="s">
        <v>4619</v>
      </c>
      <c r="G275" s="155" t="s">
        <v>4620</v>
      </c>
      <c r="H275" s="155" t="s">
        <v>4621</v>
      </c>
      <c r="I275" s="155" t="s">
        <v>4622</v>
      </c>
      <c r="J275" s="155" t="s">
        <v>4623</v>
      </c>
      <c r="K275" s="155" t="s">
        <v>4624</v>
      </c>
      <c r="L275" s="155" t="s">
        <v>4625</v>
      </c>
      <c r="M275" s="155" t="s">
        <v>4626</v>
      </c>
    </row>
    <row r="276" spans="1:13" ht="71.25">
      <c r="A276" s="155" t="s">
        <v>4627</v>
      </c>
      <c r="B276" s="155" t="s">
        <v>4253</v>
      </c>
      <c r="C276" s="155" t="s">
        <v>4628</v>
      </c>
      <c r="D276" s="155" t="s">
        <v>4629</v>
      </c>
      <c r="E276" s="155" t="s">
        <v>4630</v>
      </c>
      <c r="F276" s="155" t="s">
        <v>4631</v>
      </c>
      <c r="G276" s="155" t="s">
        <v>4632</v>
      </c>
      <c r="H276" s="155" t="s">
        <v>4633</v>
      </c>
      <c r="I276" s="155" t="s">
        <v>4634</v>
      </c>
      <c r="J276" s="155" t="s">
        <v>4635</v>
      </c>
      <c r="K276" s="155" t="s">
        <v>4636</v>
      </c>
      <c r="L276" s="155" t="s">
        <v>4637</v>
      </c>
      <c r="M276" s="155" t="s">
        <v>4638</v>
      </c>
    </row>
    <row r="277" spans="1:13" ht="71.25">
      <c r="A277" s="155" t="s">
        <v>4639</v>
      </c>
      <c r="B277" s="155" t="s">
        <v>4253</v>
      </c>
      <c r="C277" s="155" t="s">
        <v>4640</v>
      </c>
      <c r="D277" s="155" t="s">
        <v>4641</v>
      </c>
      <c r="E277" s="213" t="s">
        <v>4642</v>
      </c>
      <c r="F277" s="155" t="s">
        <v>4643</v>
      </c>
      <c r="G277" s="155" t="s">
        <v>4644</v>
      </c>
      <c r="H277" s="155" t="s">
        <v>4645</v>
      </c>
      <c r="I277" s="155" t="s">
        <v>4646</v>
      </c>
      <c r="J277" s="155" t="s">
        <v>4647</v>
      </c>
      <c r="K277" s="155" t="s">
        <v>4648</v>
      </c>
      <c r="L277" s="243" t="s">
        <v>4649</v>
      </c>
      <c r="M277" s="155" t="s">
        <v>4650</v>
      </c>
    </row>
    <row r="278" spans="1:13" ht="71.25">
      <c r="A278" s="155" t="s">
        <v>4651</v>
      </c>
      <c r="B278" s="155" t="s">
        <v>4253</v>
      </c>
      <c r="C278" s="155" t="s">
        <v>4652</v>
      </c>
      <c r="D278" s="155" t="s">
        <v>4653</v>
      </c>
      <c r="E278" s="213" t="s">
        <v>4654</v>
      </c>
      <c r="F278" s="155" t="s">
        <v>4655</v>
      </c>
      <c r="G278" s="155" t="s">
        <v>4656</v>
      </c>
      <c r="H278" s="155" t="s">
        <v>4657</v>
      </c>
      <c r="I278" s="155" t="s">
        <v>4658</v>
      </c>
      <c r="J278" s="155" t="s">
        <v>4659</v>
      </c>
      <c r="K278" s="155" t="s">
        <v>4660</v>
      </c>
      <c r="L278" s="243" t="s">
        <v>4661</v>
      </c>
      <c r="M278" s="155" t="s">
        <v>4662</v>
      </c>
    </row>
    <row r="279" spans="1:13" ht="71.25">
      <c r="A279" s="155" t="s">
        <v>4663</v>
      </c>
      <c r="B279" s="155" t="s">
        <v>4253</v>
      </c>
      <c r="C279" s="155" t="s">
        <v>4664</v>
      </c>
      <c r="D279" s="155" t="s">
        <v>4665</v>
      </c>
      <c r="E279" s="213" t="s">
        <v>4666</v>
      </c>
      <c r="F279" s="155" t="s">
        <v>4667</v>
      </c>
      <c r="G279" s="155" t="s">
        <v>4668</v>
      </c>
      <c r="H279" s="155" t="s">
        <v>4669</v>
      </c>
      <c r="I279" s="155" t="s">
        <v>4670</v>
      </c>
      <c r="J279" s="155" t="s">
        <v>4671</v>
      </c>
      <c r="K279" s="155" t="s">
        <v>4672</v>
      </c>
      <c r="L279" s="243" t="s">
        <v>4673</v>
      </c>
      <c r="M279" s="155" t="s">
        <v>4674</v>
      </c>
    </row>
    <row r="280" spans="1:13" ht="71.25">
      <c r="A280" s="155" t="s">
        <v>4675</v>
      </c>
      <c r="B280" s="155" t="s">
        <v>4253</v>
      </c>
      <c r="C280" s="155" t="s">
        <v>4676</v>
      </c>
      <c r="D280" s="155" t="s">
        <v>4677</v>
      </c>
      <c r="E280" s="213" t="s">
        <v>4678</v>
      </c>
      <c r="F280" s="155" t="s">
        <v>4679</v>
      </c>
      <c r="G280" s="155" t="s">
        <v>4680</v>
      </c>
      <c r="H280" s="155" t="s">
        <v>4681</v>
      </c>
      <c r="I280" s="155" t="s">
        <v>4682</v>
      </c>
      <c r="J280" s="155" t="s">
        <v>4683</v>
      </c>
      <c r="K280" s="155" t="s">
        <v>4684</v>
      </c>
      <c r="L280" s="243" t="s">
        <v>4685</v>
      </c>
      <c r="M280" s="155" t="s">
        <v>4686</v>
      </c>
    </row>
    <row r="281" spans="1:13" ht="57">
      <c r="A281" s="155" t="s">
        <v>4687</v>
      </c>
      <c r="B281" s="155" t="s">
        <v>4253</v>
      </c>
      <c r="C281" s="155" t="s">
        <v>4688</v>
      </c>
      <c r="D281" s="155" t="s">
        <v>4689</v>
      </c>
      <c r="E281" s="213" t="s">
        <v>4690</v>
      </c>
      <c r="F281" s="155" t="s">
        <v>4691</v>
      </c>
      <c r="G281" s="155" t="s">
        <v>4692</v>
      </c>
      <c r="H281" s="155" t="s">
        <v>4693</v>
      </c>
      <c r="I281" s="155" t="s">
        <v>4694</v>
      </c>
      <c r="J281" s="155" t="s">
        <v>4695</v>
      </c>
      <c r="K281" s="155" t="s">
        <v>4696</v>
      </c>
      <c r="L281" s="243" t="s">
        <v>4697</v>
      </c>
      <c r="M281" s="155" t="s">
        <v>4698</v>
      </c>
    </row>
    <row r="282" spans="1:13" ht="57" customHeight="1">
      <c r="A282" s="155" t="s">
        <v>4699</v>
      </c>
      <c r="B282" s="155" t="s">
        <v>4253</v>
      </c>
      <c r="C282" s="155" t="s">
        <v>4700</v>
      </c>
      <c r="D282" s="155" t="s">
        <v>4701</v>
      </c>
      <c r="E282" s="213" t="s">
        <v>4702</v>
      </c>
      <c r="F282" s="155" t="s">
        <v>4703</v>
      </c>
      <c r="G282" s="155" t="s">
        <v>4704</v>
      </c>
      <c r="H282" s="155" t="s">
        <v>4705</v>
      </c>
      <c r="I282" s="155" t="s">
        <v>4706</v>
      </c>
      <c r="J282" s="155" t="s">
        <v>4707</v>
      </c>
      <c r="K282" s="155" t="s">
        <v>4708</v>
      </c>
      <c r="L282" s="243" t="s">
        <v>4709</v>
      </c>
      <c r="M282" s="155" t="s">
        <v>4710</v>
      </c>
    </row>
    <row r="283" spans="1:13" ht="57" customHeight="1">
      <c r="A283" s="155" t="s">
        <v>4711</v>
      </c>
      <c r="B283" s="155" t="s">
        <v>4253</v>
      </c>
      <c r="C283" s="155" t="s">
        <v>4712</v>
      </c>
      <c r="D283" s="155" t="s">
        <v>4713</v>
      </c>
      <c r="E283" s="213" t="s">
        <v>4714</v>
      </c>
      <c r="F283" s="155" t="s">
        <v>4715</v>
      </c>
      <c r="G283" s="155" t="s">
        <v>4716</v>
      </c>
      <c r="H283" s="155" t="s">
        <v>4717</v>
      </c>
      <c r="I283" s="155" t="s">
        <v>4718</v>
      </c>
      <c r="J283" s="155" t="s">
        <v>4719</v>
      </c>
      <c r="K283" s="155" t="s">
        <v>4720</v>
      </c>
      <c r="L283" s="243" t="s">
        <v>4721</v>
      </c>
      <c r="M283" s="155" t="s">
        <v>4722</v>
      </c>
    </row>
    <row r="284" spans="1:13" ht="57" customHeight="1">
      <c r="A284" s="155" t="s">
        <v>4723</v>
      </c>
      <c r="B284" s="155" t="s">
        <v>4253</v>
      </c>
      <c r="C284" s="155" t="s">
        <v>4724</v>
      </c>
      <c r="D284" s="155" t="s">
        <v>4725</v>
      </c>
      <c r="E284" s="213" t="s">
        <v>4726</v>
      </c>
      <c r="F284" s="155" t="s">
        <v>4727</v>
      </c>
      <c r="G284" s="155" t="s">
        <v>4728</v>
      </c>
      <c r="H284" s="155" t="s">
        <v>4729</v>
      </c>
      <c r="I284" s="155" t="s">
        <v>4730</v>
      </c>
      <c r="J284" s="155" t="s">
        <v>4731</v>
      </c>
      <c r="K284" s="155" t="s">
        <v>4732</v>
      </c>
      <c r="L284" s="243" t="s">
        <v>4733</v>
      </c>
      <c r="M284" s="155" t="s">
        <v>4734</v>
      </c>
    </row>
    <row r="285" spans="1:13" ht="57" customHeight="1">
      <c r="A285" s="155" t="s">
        <v>4735</v>
      </c>
      <c r="B285" s="155" t="s">
        <v>4253</v>
      </c>
      <c r="C285" s="155" t="s">
        <v>4736</v>
      </c>
      <c r="D285" s="155" t="s">
        <v>4737</v>
      </c>
      <c r="E285" s="213" t="s">
        <v>4738</v>
      </c>
      <c r="F285" s="155" t="s">
        <v>4739</v>
      </c>
      <c r="G285" s="155" t="s">
        <v>4740</v>
      </c>
      <c r="H285" s="155" t="s">
        <v>4741</v>
      </c>
      <c r="I285" s="155" t="s">
        <v>4742</v>
      </c>
      <c r="J285" s="155" t="s">
        <v>4743</v>
      </c>
      <c r="K285" s="155" t="s">
        <v>4744</v>
      </c>
      <c r="L285" s="243" t="s">
        <v>4745</v>
      </c>
      <c r="M285" s="155" t="s">
        <v>4746</v>
      </c>
    </row>
    <row r="286" spans="1:13" ht="57">
      <c r="A286" s="155" t="s">
        <v>4747</v>
      </c>
      <c r="B286" s="155" t="s">
        <v>4253</v>
      </c>
      <c r="C286" s="155" t="s">
        <v>4748</v>
      </c>
      <c r="D286" s="155" t="s">
        <v>4749</v>
      </c>
      <c r="E286" s="213" t="s">
        <v>4750</v>
      </c>
      <c r="F286" s="155" t="s">
        <v>4751</v>
      </c>
      <c r="G286" s="155" t="s">
        <v>4752</v>
      </c>
      <c r="H286" s="155" t="s">
        <v>4753</v>
      </c>
      <c r="I286" s="155" t="s">
        <v>4754</v>
      </c>
      <c r="J286" s="155" t="s">
        <v>4755</v>
      </c>
      <c r="K286" s="155" t="s">
        <v>4756</v>
      </c>
      <c r="L286" s="243" t="s">
        <v>4757</v>
      </c>
      <c r="M286" s="155" t="s">
        <v>4758</v>
      </c>
    </row>
    <row r="287" spans="1:13" ht="57">
      <c r="A287" s="155" t="s">
        <v>4759</v>
      </c>
      <c r="B287" s="155" t="s">
        <v>4253</v>
      </c>
      <c r="C287" s="155" t="s">
        <v>4760</v>
      </c>
      <c r="D287" s="155" t="s">
        <v>4761</v>
      </c>
      <c r="E287" s="213" t="s">
        <v>4762</v>
      </c>
      <c r="F287" s="155" t="s">
        <v>4763</v>
      </c>
      <c r="G287" s="155" t="s">
        <v>4764</v>
      </c>
      <c r="H287" s="155" t="s">
        <v>4765</v>
      </c>
      <c r="I287" s="155" t="s">
        <v>4766</v>
      </c>
      <c r="J287" s="155" t="s">
        <v>4767</v>
      </c>
      <c r="K287" s="155" t="s">
        <v>4768</v>
      </c>
      <c r="L287" s="243" t="s">
        <v>4769</v>
      </c>
      <c r="M287" s="155" t="s">
        <v>4770</v>
      </c>
    </row>
    <row r="288" spans="1:13" ht="57">
      <c r="A288" s="155" t="s">
        <v>4771</v>
      </c>
      <c r="B288" s="155" t="s">
        <v>4253</v>
      </c>
      <c r="C288" s="155" t="s">
        <v>4772</v>
      </c>
      <c r="D288" s="155" t="s">
        <v>4773</v>
      </c>
      <c r="E288" s="213" t="s">
        <v>4774</v>
      </c>
      <c r="F288" s="155" t="s">
        <v>4775</v>
      </c>
      <c r="G288" s="155" t="s">
        <v>4776</v>
      </c>
      <c r="H288" s="155" t="s">
        <v>4777</v>
      </c>
      <c r="I288" s="155" t="s">
        <v>4778</v>
      </c>
      <c r="J288" s="155" t="s">
        <v>4779</v>
      </c>
      <c r="K288" s="155" t="s">
        <v>4780</v>
      </c>
      <c r="L288" s="243" t="s">
        <v>4781</v>
      </c>
      <c r="M288" s="155" t="s">
        <v>4782</v>
      </c>
    </row>
    <row r="289" spans="1:13" ht="42.75">
      <c r="A289" s="155" t="s">
        <v>4783</v>
      </c>
      <c r="B289" s="155" t="s">
        <v>4253</v>
      </c>
      <c r="C289" s="155" t="s">
        <v>4784</v>
      </c>
      <c r="D289" s="155" t="s">
        <v>4785</v>
      </c>
      <c r="E289" s="213" t="s">
        <v>4786</v>
      </c>
      <c r="F289" s="155" t="s">
        <v>4787</v>
      </c>
      <c r="G289" s="155" t="s">
        <v>4788</v>
      </c>
      <c r="H289" s="155" t="s">
        <v>4789</v>
      </c>
      <c r="I289" s="155" t="s">
        <v>4790</v>
      </c>
      <c r="J289" s="155" t="s">
        <v>4791</v>
      </c>
      <c r="K289" s="155" t="s">
        <v>4792</v>
      </c>
      <c r="L289" s="243" t="s">
        <v>4793</v>
      </c>
      <c r="M289" s="155" t="s">
        <v>4794</v>
      </c>
    </row>
    <row r="290" spans="1:13" ht="42.75">
      <c r="A290" s="155" t="s">
        <v>4795</v>
      </c>
      <c r="B290" s="155" t="s">
        <v>4253</v>
      </c>
      <c r="C290" s="155" t="s">
        <v>4796</v>
      </c>
      <c r="D290" s="155" t="s">
        <v>4797</v>
      </c>
      <c r="E290" s="213" t="s">
        <v>4798</v>
      </c>
      <c r="F290" s="155" t="s">
        <v>4799</v>
      </c>
      <c r="G290" s="155" t="s">
        <v>4800</v>
      </c>
      <c r="H290" s="155" t="s">
        <v>4801</v>
      </c>
      <c r="I290" s="155" t="s">
        <v>4802</v>
      </c>
      <c r="J290" s="155" t="s">
        <v>4803</v>
      </c>
      <c r="K290" s="155" t="s">
        <v>4804</v>
      </c>
      <c r="L290" s="243" t="s">
        <v>4805</v>
      </c>
      <c r="M290" s="155" t="s">
        <v>4806</v>
      </c>
    </row>
    <row r="291" spans="1:13" ht="42.75">
      <c r="A291" s="155" t="s">
        <v>4807</v>
      </c>
      <c r="B291" s="155" t="s">
        <v>4253</v>
      </c>
      <c r="C291" s="155" t="s">
        <v>4808</v>
      </c>
      <c r="D291" s="155" t="s">
        <v>4809</v>
      </c>
      <c r="E291" s="213" t="s">
        <v>4810</v>
      </c>
      <c r="F291" s="155" t="s">
        <v>4811</v>
      </c>
      <c r="G291" s="155" t="s">
        <v>4812</v>
      </c>
      <c r="H291" s="155" t="s">
        <v>4813</v>
      </c>
      <c r="I291" s="155" t="s">
        <v>4814</v>
      </c>
      <c r="J291" s="155" t="s">
        <v>4815</v>
      </c>
      <c r="K291" s="155" t="s">
        <v>4816</v>
      </c>
      <c r="L291" s="243" t="s">
        <v>4817</v>
      </c>
      <c r="M291" s="155" t="s">
        <v>4818</v>
      </c>
    </row>
    <row r="292" spans="1:13" ht="42.75">
      <c r="A292" s="155" t="s">
        <v>4819</v>
      </c>
      <c r="B292" s="155" t="s">
        <v>4253</v>
      </c>
      <c r="C292" s="155" t="s">
        <v>4820</v>
      </c>
      <c r="D292" s="155" t="s">
        <v>4821</v>
      </c>
      <c r="E292" s="213" t="s">
        <v>4822</v>
      </c>
      <c r="F292" s="155" t="s">
        <v>4823</v>
      </c>
      <c r="G292" s="155" t="s">
        <v>4824</v>
      </c>
      <c r="H292" s="155" t="s">
        <v>4825</v>
      </c>
      <c r="I292" s="155" t="s">
        <v>4826</v>
      </c>
      <c r="J292" s="155" t="s">
        <v>4827</v>
      </c>
      <c r="K292" s="155" t="s">
        <v>4828</v>
      </c>
      <c r="L292" s="243" t="s">
        <v>4829</v>
      </c>
      <c r="M292" s="155" t="s">
        <v>4830</v>
      </c>
    </row>
    <row r="293" spans="1:13" ht="57">
      <c r="A293" s="155" t="s">
        <v>4831</v>
      </c>
      <c r="B293" s="155" t="s">
        <v>4253</v>
      </c>
      <c r="C293" s="155" t="s">
        <v>4832</v>
      </c>
      <c r="D293" s="155" t="s">
        <v>4833</v>
      </c>
      <c r="E293" s="155" t="s">
        <v>4834</v>
      </c>
      <c r="F293" s="155" t="s">
        <v>4835</v>
      </c>
      <c r="G293" s="155" t="s">
        <v>4836</v>
      </c>
      <c r="H293" s="155" t="s">
        <v>4837</v>
      </c>
      <c r="I293" s="155" t="s">
        <v>4838</v>
      </c>
      <c r="J293" s="155" t="s">
        <v>4839</v>
      </c>
      <c r="K293" s="155" t="s">
        <v>4840</v>
      </c>
      <c r="L293" s="155" t="s">
        <v>4841</v>
      </c>
      <c r="M293" s="155" t="s">
        <v>4842</v>
      </c>
    </row>
    <row r="294" spans="1:13" ht="71.25">
      <c r="A294" s="155" t="s">
        <v>4843</v>
      </c>
      <c r="B294" s="155" t="s">
        <v>4253</v>
      </c>
      <c r="C294" s="155" t="s">
        <v>4844</v>
      </c>
      <c r="D294" s="155" t="s">
        <v>4845</v>
      </c>
      <c r="E294" s="155" t="s">
        <v>4846</v>
      </c>
      <c r="F294" s="155" t="s">
        <v>4847</v>
      </c>
      <c r="G294" s="155" t="s">
        <v>4848</v>
      </c>
      <c r="H294" s="155" t="s">
        <v>4849</v>
      </c>
      <c r="I294" s="155" t="s">
        <v>4850</v>
      </c>
      <c r="J294" s="155" t="s">
        <v>4851</v>
      </c>
      <c r="K294" s="155" t="s">
        <v>4852</v>
      </c>
      <c r="L294" s="155" t="s">
        <v>4853</v>
      </c>
      <c r="M294" s="155" t="s">
        <v>4854</v>
      </c>
    </row>
    <row r="295" spans="1:13" ht="57">
      <c r="A295" s="155" t="s">
        <v>4855</v>
      </c>
      <c r="B295" s="155" t="s">
        <v>4253</v>
      </c>
      <c r="C295" s="155" t="s">
        <v>4856</v>
      </c>
      <c r="D295" s="155" t="s">
        <v>4857</v>
      </c>
      <c r="E295" s="213" t="s">
        <v>4858</v>
      </c>
      <c r="F295" s="155" t="s">
        <v>4859</v>
      </c>
      <c r="G295" s="155" t="s">
        <v>4860</v>
      </c>
      <c r="H295" s="155" t="s">
        <v>4861</v>
      </c>
      <c r="I295" s="155" t="s">
        <v>4862</v>
      </c>
      <c r="J295" s="155" t="s">
        <v>4863</v>
      </c>
      <c r="K295" s="155" t="s">
        <v>4864</v>
      </c>
      <c r="L295" s="243" t="s">
        <v>4865</v>
      </c>
      <c r="M295" s="155" t="s">
        <v>4866</v>
      </c>
    </row>
    <row r="296" spans="1:13" ht="99.75">
      <c r="A296" s="155" t="s">
        <v>4867</v>
      </c>
      <c r="B296" s="155" t="s">
        <v>4253</v>
      </c>
      <c r="C296" s="155" t="s">
        <v>4868</v>
      </c>
      <c r="D296" s="155" t="s">
        <v>4869</v>
      </c>
      <c r="E296" s="155" t="s">
        <v>4870</v>
      </c>
      <c r="F296" s="155" t="s">
        <v>4871</v>
      </c>
      <c r="G296" s="155" t="s">
        <v>4872</v>
      </c>
      <c r="H296" s="155" t="s">
        <v>4873</v>
      </c>
      <c r="I296" s="155" t="s">
        <v>4874</v>
      </c>
      <c r="J296" s="155" t="s">
        <v>4875</v>
      </c>
      <c r="K296" s="155" t="s">
        <v>4876</v>
      </c>
      <c r="L296" s="155" t="s">
        <v>4877</v>
      </c>
      <c r="M296" s="155" t="s">
        <v>4878</v>
      </c>
    </row>
    <row r="297" spans="1:13" ht="57">
      <c r="A297" s="155" t="s">
        <v>4879</v>
      </c>
      <c r="B297" s="155" t="s">
        <v>4253</v>
      </c>
      <c r="C297" s="109" t="s">
        <v>4880</v>
      </c>
      <c r="D297" s="155" t="s">
        <v>4881</v>
      </c>
      <c r="E297" s="155" t="s">
        <v>4882</v>
      </c>
      <c r="F297" s="155" t="s">
        <v>4883</v>
      </c>
      <c r="G297" s="155" t="s">
        <v>4884</v>
      </c>
      <c r="H297" s="155" t="s">
        <v>4885</v>
      </c>
      <c r="I297" s="155" t="s">
        <v>4886</v>
      </c>
      <c r="J297" s="155" t="s">
        <v>4887</v>
      </c>
      <c r="K297" s="155" t="s">
        <v>4888</v>
      </c>
      <c r="L297" s="155" t="s">
        <v>4889</v>
      </c>
      <c r="M297" s="155" t="s">
        <v>4890</v>
      </c>
    </row>
    <row r="298" spans="1:13" ht="57">
      <c r="A298" s="155" t="s">
        <v>4891</v>
      </c>
      <c r="B298" s="155" t="s">
        <v>4253</v>
      </c>
      <c r="C298" s="155" t="s">
        <v>4892</v>
      </c>
      <c r="D298" s="155" t="s">
        <v>4893</v>
      </c>
      <c r="E298" s="213" t="s">
        <v>4894</v>
      </c>
      <c r="F298" s="155" t="s">
        <v>4895</v>
      </c>
      <c r="G298" s="155" t="s">
        <v>4896</v>
      </c>
      <c r="H298" s="155" t="s">
        <v>4897</v>
      </c>
      <c r="I298" s="155" t="s">
        <v>4898</v>
      </c>
      <c r="J298" s="155" t="s">
        <v>4899</v>
      </c>
      <c r="K298" s="155" t="s">
        <v>4900</v>
      </c>
      <c r="L298" s="243" t="s">
        <v>4901</v>
      </c>
      <c r="M298" s="155" t="s">
        <v>4902</v>
      </c>
    </row>
    <row r="299" spans="1:13" ht="42.75">
      <c r="A299" s="155" t="s">
        <v>4253</v>
      </c>
      <c r="D299" s="155" t="s">
        <v>4903</v>
      </c>
      <c r="E299" s="213" t="s">
        <v>4904</v>
      </c>
      <c r="F299" s="155" t="s">
        <v>4905</v>
      </c>
      <c r="G299" s="155" t="s">
        <v>4906</v>
      </c>
      <c r="H299" s="155" t="s">
        <v>4907</v>
      </c>
      <c r="I299" s="155" t="s">
        <v>4908</v>
      </c>
      <c r="J299" s="155" t="s">
        <v>4909</v>
      </c>
      <c r="K299" s="155" t="s">
        <v>4910</v>
      </c>
      <c r="L299" s="243" t="s">
        <v>4911</v>
      </c>
      <c r="M299" s="155" t="s">
        <v>4912</v>
      </c>
    </row>
    <row r="300" spans="1:13" ht="57">
      <c r="A300" s="155" t="s">
        <v>4913</v>
      </c>
      <c r="B300" s="155" t="s">
        <v>4253</v>
      </c>
      <c r="C300" s="155" t="s">
        <v>4914</v>
      </c>
      <c r="D300" s="155" t="s">
        <v>4915</v>
      </c>
      <c r="E300" s="213" t="s">
        <v>4916</v>
      </c>
      <c r="F300" s="155" t="s">
        <v>4917</v>
      </c>
      <c r="G300" s="155" t="s">
        <v>4918</v>
      </c>
      <c r="H300" s="155" t="s">
        <v>4919</v>
      </c>
      <c r="I300" s="155" t="s">
        <v>4920</v>
      </c>
      <c r="J300" s="155" t="s">
        <v>4921</v>
      </c>
      <c r="K300" s="155" t="s">
        <v>4922</v>
      </c>
      <c r="L300" s="243" t="s">
        <v>4923</v>
      </c>
      <c r="M300" s="155" t="s">
        <v>4924</v>
      </c>
    </row>
    <row r="301" spans="1:13" ht="57">
      <c r="A301" s="155" t="s">
        <v>4925</v>
      </c>
      <c r="B301" s="155" t="s">
        <v>4253</v>
      </c>
      <c r="C301" s="155" t="s">
        <v>4926</v>
      </c>
      <c r="D301" s="155" t="s">
        <v>4927</v>
      </c>
      <c r="E301" s="213" t="s">
        <v>4928</v>
      </c>
      <c r="F301" s="155" t="s">
        <v>4929</v>
      </c>
      <c r="G301" s="155" t="s">
        <v>4930</v>
      </c>
      <c r="H301" s="155" t="s">
        <v>4931</v>
      </c>
      <c r="I301" s="155" t="s">
        <v>4932</v>
      </c>
      <c r="J301" s="155" t="s">
        <v>4933</v>
      </c>
      <c r="K301" s="155" t="s">
        <v>4934</v>
      </c>
      <c r="L301" s="243" t="s">
        <v>4935</v>
      </c>
      <c r="M301" s="155" t="s">
        <v>4936</v>
      </c>
    </row>
    <row r="302" spans="1:13" ht="57">
      <c r="A302" s="155" t="s">
        <v>4937</v>
      </c>
      <c r="B302" s="155" t="s">
        <v>4253</v>
      </c>
      <c r="C302" s="155" t="s">
        <v>4938</v>
      </c>
      <c r="D302" s="155" t="s">
        <v>4939</v>
      </c>
      <c r="E302" s="155" t="s">
        <v>4940</v>
      </c>
      <c r="F302" s="155" t="s">
        <v>4941</v>
      </c>
      <c r="G302" s="155" t="s">
        <v>4942</v>
      </c>
      <c r="H302" s="155" t="s">
        <v>4943</v>
      </c>
      <c r="I302" s="155" t="s">
        <v>4944</v>
      </c>
      <c r="J302" s="155" t="s">
        <v>4945</v>
      </c>
      <c r="K302" s="155" t="s">
        <v>4946</v>
      </c>
      <c r="L302" s="155" t="s">
        <v>4947</v>
      </c>
      <c r="M302" s="155" t="s">
        <v>4948</v>
      </c>
    </row>
    <row r="303" spans="1:13" ht="60" customHeight="1">
      <c r="A303" s="155" t="s">
        <v>4949</v>
      </c>
      <c r="B303" s="155" t="s">
        <v>4253</v>
      </c>
      <c r="C303" s="155" t="s">
        <v>4950</v>
      </c>
      <c r="D303" s="155" t="s">
        <v>4951</v>
      </c>
      <c r="E303" s="213" t="s">
        <v>4952</v>
      </c>
      <c r="F303" s="155" t="s">
        <v>4953</v>
      </c>
      <c r="G303" s="155" t="s">
        <v>4954</v>
      </c>
      <c r="H303" s="155" t="s">
        <v>4955</v>
      </c>
      <c r="I303" s="155" t="s">
        <v>4956</v>
      </c>
      <c r="J303" s="155" t="s">
        <v>4957</v>
      </c>
      <c r="K303" s="155" t="s">
        <v>4958</v>
      </c>
      <c r="L303" s="243" t="s">
        <v>4959</v>
      </c>
      <c r="M303" s="155" t="s">
        <v>4960</v>
      </c>
    </row>
    <row r="304" spans="1:13" ht="60" customHeight="1">
      <c r="A304" s="155" t="s">
        <v>4253</v>
      </c>
      <c r="D304" s="155" t="s">
        <v>4961</v>
      </c>
      <c r="E304" s="213" t="s">
        <v>4962</v>
      </c>
      <c r="F304" s="155" t="s">
        <v>4963</v>
      </c>
      <c r="G304" s="155" t="s">
        <v>4964</v>
      </c>
      <c r="H304" s="155" t="s">
        <v>4965</v>
      </c>
      <c r="I304" s="155" t="s">
        <v>4966</v>
      </c>
      <c r="J304" s="155" t="s">
        <v>4967</v>
      </c>
      <c r="K304" s="155" t="s">
        <v>4968</v>
      </c>
      <c r="L304" s="243" t="s">
        <v>4969</v>
      </c>
      <c r="M304" s="155" t="s">
        <v>4970</v>
      </c>
    </row>
    <row r="305" spans="1:13" ht="57" customHeight="1">
      <c r="A305" s="155" t="s">
        <v>4971</v>
      </c>
      <c r="B305" s="155" t="s">
        <v>4253</v>
      </c>
      <c r="C305" s="155" t="s">
        <v>4972</v>
      </c>
      <c r="D305" s="253" t="s">
        <v>4973</v>
      </c>
      <c r="E305" s="213" t="s">
        <v>4974</v>
      </c>
      <c r="F305" s="155" t="s">
        <v>4975</v>
      </c>
      <c r="G305" s="112" t="s">
        <v>4976</v>
      </c>
      <c r="H305" s="155" t="s">
        <v>4977</v>
      </c>
      <c r="I305" s="155" t="s">
        <v>4978</v>
      </c>
      <c r="J305" s="155" t="s">
        <v>4979</v>
      </c>
      <c r="K305" s="155" t="s">
        <v>4980</v>
      </c>
      <c r="L305" s="243" t="s">
        <v>4981</v>
      </c>
      <c r="M305" s="155" t="s">
        <v>4982</v>
      </c>
    </row>
    <row r="306" spans="1:13" ht="57" customHeight="1">
      <c r="A306" s="155" t="s">
        <v>4983</v>
      </c>
      <c r="B306" s="155" t="s">
        <v>4253</v>
      </c>
      <c r="C306" s="155" t="s">
        <v>4984</v>
      </c>
      <c r="D306" s="253" t="s">
        <v>4985</v>
      </c>
      <c r="E306" s="213" t="s">
        <v>4986</v>
      </c>
      <c r="F306" s="155" t="s">
        <v>4987</v>
      </c>
      <c r="G306" s="112" t="s">
        <v>4988</v>
      </c>
      <c r="H306" s="155" t="s">
        <v>4989</v>
      </c>
      <c r="I306" s="155" t="s">
        <v>4990</v>
      </c>
      <c r="J306" s="155" t="s">
        <v>4991</v>
      </c>
      <c r="K306" s="155" t="s">
        <v>4992</v>
      </c>
      <c r="L306" s="243" t="s">
        <v>4993</v>
      </c>
      <c r="M306" s="155" t="s">
        <v>4994</v>
      </c>
    </row>
    <row r="307" spans="1:13" ht="57" customHeight="1">
      <c r="A307" s="155" t="s">
        <v>4995</v>
      </c>
      <c r="B307" s="155" t="s">
        <v>4253</v>
      </c>
      <c r="C307" s="155" t="s">
        <v>4996</v>
      </c>
      <c r="D307" s="253" t="s">
        <v>4997</v>
      </c>
      <c r="E307" s="213" t="s">
        <v>4998</v>
      </c>
      <c r="F307" s="155" t="s">
        <v>4999</v>
      </c>
      <c r="G307" s="112" t="s">
        <v>5000</v>
      </c>
      <c r="H307" s="155" t="s">
        <v>5001</v>
      </c>
      <c r="I307" s="155" t="s">
        <v>5002</v>
      </c>
      <c r="J307" s="155" t="s">
        <v>5003</v>
      </c>
      <c r="K307" s="155" t="s">
        <v>5004</v>
      </c>
      <c r="L307" s="243" t="s">
        <v>5005</v>
      </c>
      <c r="M307" s="155" t="s">
        <v>5006</v>
      </c>
    </row>
    <row r="308" spans="1:13" ht="57" customHeight="1">
      <c r="A308" s="155" t="s">
        <v>5007</v>
      </c>
      <c r="B308" s="155" t="s">
        <v>4253</v>
      </c>
      <c r="C308" s="155" t="s">
        <v>5008</v>
      </c>
      <c r="D308" s="253" t="s">
        <v>5009</v>
      </c>
      <c r="E308" s="213" t="s">
        <v>5010</v>
      </c>
      <c r="F308" s="155" t="s">
        <v>5011</v>
      </c>
      <c r="G308" s="112" t="s">
        <v>5012</v>
      </c>
      <c r="H308" s="155" t="s">
        <v>5013</v>
      </c>
      <c r="I308" s="155" t="s">
        <v>5014</v>
      </c>
      <c r="J308" s="155" t="s">
        <v>5015</v>
      </c>
      <c r="K308" s="155" t="s">
        <v>5016</v>
      </c>
      <c r="L308" s="243" t="s">
        <v>5017</v>
      </c>
      <c r="M308" s="155" t="s">
        <v>5018</v>
      </c>
    </row>
    <row r="309" spans="1:13" ht="28.5" customHeight="1">
      <c r="A309" s="155" t="s">
        <v>4971</v>
      </c>
      <c r="B309" s="155" t="s">
        <v>4253</v>
      </c>
      <c r="C309" s="155" t="s">
        <v>4972</v>
      </c>
      <c r="D309" s="155" t="s">
        <v>5019</v>
      </c>
      <c r="E309" s="233" t="s">
        <v>5020</v>
      </c>
      <c r="F309" s="109" t="s">
        <v>5021</v>
      </c>
      <c r="G309" s="112" t="s">
        <v>5022</v>
      </c>
      <c r="H309" s="155" t="s">
        <v>5023</v>
      </c>
      <c r="I309" s="155" t="s">
        <v>5024</v>
      </c>
      <c r="J309" s="155" t="s">
        <v>5025</v>
      </c>
      <c r="K309" s="112" t="s">
        <v>5026</v>
      </c>
      <c r="L309" s="239" t="s">
        <v>5027</v>
      </c>
      <c r="M309" s="155" t="s">
        <v>5028</v>
      </c>
    </row>
    <row r="310" spans="1:13" ht="28.5" customHeight="1">
      <c r="A310" s="155" t="s">
        <v>4983</v>
      </c>
      <c r="B310" s="155" t="s">
        <v>4253</v>
      </c>
      <c r="C310" s="155" t="s">
        <v>4984</v>
      </c>
      <c r="D310" s="155" t="s">
        <v>5019</v>
      </c>
      <c r="E310" s="233" t="s">
        <v>5020</v>
      </c>
      <c r="F310" s="109" t="s">
        <v>5021</v>
      </c>
      <c r="G310" s="112" t="s">
        <v>5022</v>
      </c>
      <c r="H310" s="155" t="s">
        <v>5023</v>
      </c>
      <c r="I310" s="155" t="s">
        <v>5024</v>
      </c>
      <c r="J310" s="155" t="s">
        <v>5025</v>
      </c>
      <c r="K310" s="112" t="s">
        <v>5026</v>
      </c>
      <c r="L310" s="239" t="s">
        <v>5027</v>
      </c>
      <c r="M310" s="155" t="s">
        <v>5028</v>
      </c>
    </row>
    <row r="311" spans="1:13" ht="28.5" customHeight="1">
      <c r="A311" s="155" t="s">
        <v>4995</v>
      </c>
      <c r="B311" s="155" t="s">
        <v>4253</v>
      </c>
      <c r="C311" s="155" t="s">
        <v>4996</v>
      </c>
      <c r="D311" s="155" t="s">
        <v>5019</v>
      </c>
      <c r="E311" s="233" t="s">
        <v>5020</v>
      </c>
      <c r="F311" s="109" t="s">
        <v>5021</v>
      </c>
      <c r="G311" s="112" t="s">
        <v>5022</v>
      </c>
      <c r="H311" s="155" t="s">
        <v>5023</v>
      </c>
      <c r="I311" s="155" t="s">
        <v>5024</v>
      </c>
      <c r="J311" s="155" t="s">
        <v>5025</v>
      </c>
      <c r="K311" s="112" t="s">
        <v>5026</v>
      </c>
      <c r="L311" s="239" t="s">
        <v>5027</v>
      </c>
      <c r="M311" s="155" t="s">
        <v>5028</v>
      </c>
    </row>
    <row r="312" spans="1:13" ht="28.5" customHeight="1">
      <c r="A312" s="155" t="s">
        <v>5007</v>
      </c>
      <c r="B312" s="155" t="s">
        <v>4253</v>
      </c>
      <c r="C312" s="155" t="s">
        <v>5008</v>
      </c>
      <c r="D312" s="155" t="s">
        <v>5019</v>
      </c>
      <c r="E312" s="233" t="s">
        <v>5020</v>
      </c>
      <c r="F312" s="109" t="s">
        <v>5021</v>
      </c>
      <c r="G312" s="112" t="s">
        <v>5022</v>
      </c>
      <c r="H312" s="155" t="s">
        <v>5023</v>
      </c>
      <c r="I312" s="155" t="s">
        <v>5024</v>
      </c>
      <c r="J312" s="155" t="s">
        <v>5025</v>
      </c>
      <c r="K312" s="112" t="s">
        <v>5026</v>
      </c>
      <c r="L312" s="239" t="s">
        <v>5027</v>
      </c>
      <c r="M312" s="155" t="s">
        <v>5028</v>
      </c>
    </row>
    <row r="313" spans="1:13" ht="42.75" customHeight="1">
      <c r="A313" s="155" t="str">
        <f>B313&amp;C313</f>
        <v>Product ListA1</v>
      </c>
      <c r="B313" s="155" t="s">
        <v>1174</v>
      </c>
      <c r="C313" s="155" t="s">
        <v>1963</v>
      </c>
      <c r="D313" s="207" t="s">
        <v>5029</v>
      </c>
      <c r="E313" s="213" t="s">
        <v>5030</v>
      </c>
      <c r="F313" s="155" t="s">
        <v>5031</v>
      </c>
      <c r="G313" s="155" t="s">
        <v>5032</v>
      </c>
      <c r="H313" s="155" t="s">
        <v>5033</v>
      </c>
      <c r="I313" s="155" t="s">
        <v>5034</v>
      </c>
      <c r="J313" s="208" t="s">
        <v>5035</v>
      </c>
      <c r="K313" s="232" t="s">
        <v>5036</v>
      </c>
      <c r="L313" s="238" t="s">
        <v>5037</v>
      </c>
      <c r="M313" s="207" t="s">
        <v>5038</v>
      </c>
    </row>
    <row r="314" spans="1:13" ht="14.25" customHeight="1">
      <c r="A314" s="155" t="str">
        <f>B314&amp;C314</f>
        <v>Product ListB5</v>
      </c>
      <c r="B314" s="155" t="s">
        <v>1174</v>
      </c>
      <c r="C314" s="155" t="s">
        <v>2753</v>
      </c>
      <c r="D314" s="207" t="s">
        <v>5039</v>
      </c>
      <c r="E314" s="213" t="s">
        <v>5040</v>
      </c>
      <c r="F314" s="155" t="s">
        <v>5041</v>
      </c>
      <c r="G314" s="155" t="s">
        <v>5042</v>
      </c>
      <c r="H314" s="155" t="s">
        <v>5043</v>
      </c>
      <c r="I314" s="155" t="s">
        <v>5044</v>
      </c>
      <c r="J314" s="207" t="s">
        <v>5045</v>
      </c>
      <c r="K314" s="232" t="s">
        <v>5046</v>
      </c>
      <c r="L314" s="254" t="s">
        <v>5047</v>
      </c>
      <c r="M314" s="207" t="s">
        <v>5048</v>
      </c>
    </row>
    <row r="315" spans="1:13">
      <c r="A315" s="155" t="str">
        <f>B315&amp;C315</f>
        <v>Product ListC5</v>
      </c>
      <c r="B315" s="155" t="s">
        <v>1174</v>
      </c>
      <c r="C315" s="155" t="s">
        <v>3064</v>
      </c>
      <c r="D315" s="207" t="s">
        <v>5049</v>
      </c>
      <c r="E315" s="213" t="s">
        <v>5050</v>
      </c>
      <c r="F315" s="155" t="s">
        <v>5051</v>
      </c>
      <c r="G315" s="155" t="s">
        <v>5052</v>
      </c>
      <c r="H315" s="155" t="s">
        <v>5053</v>
      </c>
      <c r="I315" s="155" t="s">
        <v>5054</v>
      </c>
      <c r="J315" s="207" t="s">
        <v>5055</v>
      </c>
      <c r="K315" s="232" t="s">
        <v>5056</v>
      </c>
      <c r="L315" s="254" t="s">
        <v>5057</v>
      </c>
      <c r="M315" s="207" t="s">
        <v>5058</v>
      </c>
    </row>
    <row r="316" spans="1:13">
      <c r="A316" s="155" t="str">
        <f>B316&amp;C316</f>
        <v>Product ListD5</v>
      </c>
      <c r="B316" s="155" t="s">
        <v>1174</v>
      </c>
      <c r="C316" s="155" t="s">
        <v>5059</v>
      </c>
      <c r="D316" s="207" t="s">
        <v>3787</v>
      </c>
      <c r="E316" s="233" t="s">
        <v>3788</v>
      </c>
      <c r="F316" s="155" t="s">
        <v>3789</v>
      </c>
      <c r="G316" s="155" t="s">
        <v>3790</v>
      </c>
      <c r="H316" s="155" t="s">
        <v>3791</v>
      </c>
      <c r="I316" s="155" t="s">
        <v>3792</v>
      </c>
      <c r="J316" s="207" t="s">
        <v>3793</v>
      </c>
      <c r="K316" s="232" t="s">
        <v>3794</v>
      </c>
      <c r="L316" s="254" t="s">
        <v>3795</v>
      </c>
      <c r="M316" s="207" t="s">
        <v>3796</v>
      </c>
    </row>
    <row r="317" spans="1:13" ht="28.5">
      <c r="A317" s="155" t="str">
        <f>B317&amp;C317</f>
        <v>GeneralCpy</v>
      </c>
      <c r="B317" s="155" t="s">
        <v>5060</v>
      </c>
      <c r="C317" s="155" t="s">
        <v>5061</v>
      </c>
      <c r="D317" s="155" t="s">
        <v>5062</v>
      </c>
      <c r="E317" s="213" t="s">
        <v>5063</v>
      </c>
      <c r="F317" s="155" t="s">
        <v>5062</v>
      </c>
      <c r="G317" s="155" t="s">
        <v>5062</v>
      </c>
      <c r="H317" s="155" t="s">
        <v>5062</v>
      </c>
      <c r="I317" s="155" t="s">
        <v>5062</v>
      </c>
      <c r="J317" s="155" t="s">
        <v>5062</v>
      </c>
      <c r="K317" s="155" t="s">
        <v>5062</v>
      </c>
      <c r="L317" s="243" t="s">
        <v>5062</v>
      </c>
      <c r="M317" s="155" t="s">
        <v>5064</v>
      </c>
    </row>
    <row r="318" spans="1:13">
      <c r="A318" s="155" t="s">
        <v>5065</v>
      </c>
      <c r="B318" s="155" t="s">
        <v>5060</v>
      </c>
      <c r="K318" s="155"/>
      <c r="L318" s="238"/>
      <c r="M318" s="155"/>
    </row>
    <row r="319" spans="1:13">
      <c r="K319" s="155"/>
      <c r="L319" s="238"/>
      <c r="M319" s="155"/>
    </row>
    <row r="320" spans="1:13" ht="85.5">
      <c r="A320" s="155" t="s">
        <v>3787</v>
      </c>
      <c r="D320" s="155" t="s">
        <v>5066</v>
      </c>
      <c r="E320" s="213" t="s">
        <v>5067</v>
      </c>
      <c r="F320" s="155" t="s">
        <v>5068</v>
      </c>
      <c r="G320" s="155" t="s">
        <v>5069</v>
      </c>
      <c r="H320" s="155" t="s">
        <v>5070</v>
      </c>
      <c r="I320" s="155" t="s">
        <v>5071</v>
      </c>
      <c r="J320" s="155" t="s">
        <v>5072</v>
      </c>
      <c r="K320" s="155" t="s">
        <v>5073</v>
      </c>
      <c r="L320" s="238" t="s">
        <v>5074</v>
      </c>
      <c r="M320" s="155" t="s">
        <v>5075</v>
      </c>
    </row>
    <row r="321" spans="1:13" ht="28.5">
      <c r="A321" s="155" t="s">
        <v>3787</v>
      </c>
      <c r="D321" s="155" t="s">
        <v>5076</v>
      </c>
      <c r="E321" s="213" t="s">
        <v>5077</v>
      </c>
      <c r="F321" s="155" t="s">
        <v>5078</v>
      </c>
      <c r="G321" s="272" t="s">
        <v>5079</v>
      </c>
      <c r="H321" s="155" t="s">
        <v>5080</v>
      </c>
      <c r="I321" s="155" t="s">
        <v>5081</v>
      </c>
      <c r="J321" s="155" t="s">
        <v>5082</v>
      </c>
      <c r="K321" s="155" t="s">
        <v>5083</v>
      </c>
      <c r="L321" s="255" t="s">
        <v>5084</v>
      </c>
      <c r="M321" s="155" t="s">
        <v>5085</v>
      </c>
    </row>
    <row r="322" spans="1:13" ht="28.5">
      <c r="A322" s="155" t="s">
        <v>3787</v>
      </c>
      <c r="D322" s="155" t="s">
        <v>5086</v>
      </c>
      <c r="E322" s="213" t="s">
        <v>5087</v>
      </c>
      <c r="F322" s="155" t="s">
        <v>5088</v>
      </c>
      <c r="G322" s="272" t="s">
        <v>5089</v>
      </c>
      <c r="H322" s="155" t="s">
        <v>5090</v>
      </c>
      <c r="I322" s="155" t="s">
        <v>5091</v>
      </c>
      <c r="J322" s="155" t="s">
        <v>5092</v>
      </c>
      <c r="K322" s="155" t="s">
        <v>5093</v>
      </c>
      <c r="L322" s="255" t="s">
        <v>5094</v>
      </c>
      <c r="M322" s="155" t="s">
        <v>5095</v>
      </c>
    </row>
    <row r="323" spans="1:13" ht="71.25">
      <c r="A323" s="155" t="s">
        <v>3787</v>
      </c>
      <c r="D323" s="155" t="s">
        <v>5096</v>
      </c>
      <c r="E323" s="213" t="s">
        <v>5097</v>
      </c>
      <c r="F323" s="155" t="s">
        <v>5098</v>
      </c>
      <c r="G323" s="272" t="s">
        <v>5099</v>
      </c>
      <c r="H323" s="155" t="s">
        <v>5100</v>
      </c>
      <c r="I323" s="155" t="s">
        <v>5101</v>
      </c>
      <c r="J323" s="155" t="s">
        <v>5102</v>
      </c>
      <c r="K323" s="155" t="s">
        <v>5103</v>
      </c>
      <c r="L323" s="255" t="s">
        <v>5104</v>
      </c>
      <c r="M323" s="155" t="s">
        <v>5105</v>
      </c>
    </row>
    <row r="324" spans="1:13" ht="28.5">
      <c r="A324" s="155" t="s">
        <v>3787</v>
      </c>
      <c r="D324" s="155" t="s">
        <v>5106</v>
      </c>
      <c r="E324" s="213" t="s">
        <v>5107</v>
      </c>
      <c r="F324" s="155" t="s">
        <v>5108</v>
      </c>
      <c r="G324" s="272" t="s">
        <v>5109</v>
      </c>
      <c r="H324" s="155" t="s">
        <v>5110</v>
      </c>
      <c r="I324" s="155" t="s">
        <v>5111</v>
      </c>
      <c r="J324" s="155" t="s">
        <v>5112</v>
      </c>
      <c r="K324" s="155" t="s">
        <v>5113</v>
      </c>
      <c r="L324" s="255" t="s">
        <v>5114</v>
      </c>
      <c r="M324" s="155" t="s">
        <v>5115</v>
      </c>
    </row>
    <row r="325" spans="1:13" ht="42.75">
      <c r="A325" s="155" t="s">
        <v>3787</v>
      </c>
      <c r="D325" s="155" t="s">
        <v>5116</v>
      </c>
      <c r="E325" s="213" t="s">
        <v>5117</v>
      </c>
      <c r="F325" s="155" t="s">
        <v>5118</v>
      </c>
      <c r="G325" s="272" t="s">
        <v>5119</v>
      </c>
      <c r="H325" s="155" t="s">
        <v>5120</v>
      </c>
      <c r="I325" s="155" t="s">
        <v>5121</v>
      </c>
      <c r="J325" s="155" t="s">
        <v>5122</v>
      </c>
      <c r="K325" s="155" t="s">
        <v>5123</v>
      </c>
      <c r="L325" s="255" t="s">
        <v>5124</v>
      </c>
      <c r="M325" s="155" t="s">
        <v>5125</v>
      </c>
    </row>
    <row r="326" spans="1:13" ht="85.5">
      <c r="A326" s="155" t="s">
        <v>3787</v>
      </c>
      <c r="D326" s="155" t="s">
        <v>5126</v>
      </c>
      <c r="E326" s="213" t="s">
        <v>5127</v>
      </c>
      <c r="F326" s="155" t="s">
        <v>5128</v>
      </c>
      <c r="G326" s="272" t="s">
        <v>5129</v>
      </c>
      <c r="H326" s="155" t="s">
        <v>5130</v>
      </c>
      <c r="I326" s="155" t="s">
        <v>5131</v>
      </c>
      <c r="J326" s="155" t="s">
        <v>5132</v>
      </c>
      <c r="K326" s="155" t="s">
        <v>5133</v>
      </c>
      <c r="L326" s="255" t="s">
        <v>5134</v>
      </c>
      <c r="M326" s="155" t="s">
        <v>5135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headerFooter>
    <oddHeader>&amp;L&amp;"Arial"&amp;8&amp;K000000 INTERNAL&amp;1#_x000D_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7F0370B80807489D237FA2DCBFC82E" ma:contentTypeVersion="29" ma:contentTypeDescription="Create a new document." ma:contentTypeScope="" ma:versionID="e91759a1bacd44904994cc1c35ebcf2e">
  <xsd:schema xmlns:xsd="http://www.w3.org/2001/XMLSchema" xmlns:xs="http://www.w3.org/2001/XMLSchema" xmlns:p="http://schemas.microsoft.com/office/2006/metadata/properties" xmlns:ns1="http://schemas.microsoft.com/sharepoint/v3" xmlns:ns2="f8b58f9d-15e2-403e-a247-56620b36ae0b" xmlns:ns3="86beafc6-bf06-4c80-bcd5-e90302e49754" xmlns:ns4="http://schemas.microsoft.com/sharepoint/v4" targetNamespace="http://schemas.microsoft.com/office/2006/metadata/properties" ma:root="true" ma:fieldsID="1cd5ee7d4c05a653d4b180dd456cacd8" ns1:_="" ns2:_="" ns3:_="" ns4:_="">
    <xsd:import namespace="http://schemas.microsoft.com/sharepoint/v3"/>
    <xsd:import namespace="f8b58f9d-15e2-403e-a247-56620b36ae0b"/>
    <xsd:import namespace="86beafc6-bf06-4c80-bcd5-e90302e49754"/>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k45374bf1f3b43eba2d0caed6a30cc83" minOccurs="0"/>
                <xsd:element ref="ns3:TaxCatchAll" minOccurs="0"/>
                <xsd:element ref="ns3:TaxCatchAllLabel" minOccurs="0"/>
                <xsd:element ref="ns3:i0f84bba906045b4af568ee102a52dcb" minOccurs="0"/>
                <xsd:element ref="ns3:RevIMDeletionDate" minOccurs="0"/>
                <xsd:element ref="ns3:RevIMEventDate" minOccurs="0"/>
                <xsd:element ref="ns3:RevIMComments" minOccurs="0"/>
                <xsd:element ref="ns3:RevIMDocumentOwner" minOccurs="0"/>
                <xsd:element ref="ns3:RevIMExtends" minOccurs="0"/>
                <xsd:element ref="ns2:MediaLengthInSeconds" minOccurs="0"/>
                <xsd:element ref="ns2:lcf76f155ced4ddcb4097134ff3c332f" minOccurs="0"/>
                <xsd:element ref="ns1:_ip_UnifiedCompliancePolicyProperties" minOccurs="0"/>
                <xsd:element ref="ns1:_ip_UnifiedCompliancePolicyUIAction" minOccurs="0"/>
                <xsd:element ref="ns2:MediaServiceObjectDetectorVersions" minOccurs="0"/>
                <xsd:element ref="ns2:MediaServiceSearchProperties" minOccurs="0"/>
                <xsd:element ref="ns4: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4" nillable="true" ma:displayName="Unified Compliance Policy Properties" ma:hidden="true" ma:internalName="_ip_UnifiedCompliancePolicyProperties">
      <xsd:simpleType>
        <xsd:restriction base="dms:Note"/>
      </xsd:simpleType>
    </xsd:element>
    <xsd:element name="_ip_UnifiedCompliancePolicyUIAction" ma:index="35" nillable="true" ma:displayName="Unified Compliance Policy UI Action" ma:hidden="true" ma:internalName="_ip_UnifiedCompliancePolicyUIAction">
      <xsd:simpleType>
        <xsd:restriction base="dms:Text"/>
      </xsd:simpleType>
    </xsd:element>
    <xsd:element name="_vti_ItemDeclaredRecord" ma:index="39" nillable="true" ma:displayName="Declared Record" ma:hidden="true" ma:internalName="_vti_ItemDeclaredRecord" ma:readOnly="true">
      <xsd:simpleType>
        <xsd:restriction base="dms:DateTime"/>
      </xsd:simpleType>
    </xsd:element>
    <xsd:element name="_vti_ItemHoldRecordStatus" ma:index="40"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8b58f9d-15e2-403e-a247-56620b36ae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31" nillable="true" ma:displayName="Length (seconds)" ma:internalName="MediaLengthInSeconds" ma:readOnly="true">
      <xsd:simpleType>
        <xsd:restriction base="dms:Unknow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beafc6-bf06-4c80-bcd5-e90302e497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k45374bf1f3b43eba2d0caed6a30cc83" ma:index="20" nillable="true" ma:taxonomy="true" ma:internalName="k45374bf1f3b43eba2d0caed6a30cc83" ma:taxonomyFieldName="LegalHoldTag" ma:displayName="LegalHold" ma:fieldId="{445374bf-1f3b-43eb-a2d0-caed6a30cc83}"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0891f062-059b-443a-9aec-95a04537b1d9}" ma:internalName="TaxCatchAll" ma:showField="CatchAllData" ma:web="86beafc6-bf06-4c80-bcd5-e90302e49754">
      <xsd:complexType>
        <xsd:complexContent>
          <xsd:extension base="dms:MultiChoiceLookup">
            <xsd:sequence>
              <xsd:element name="Value" type="dms:Lookup" maxOccurs="unbounded" minOccurs="0" nillable="true"/>
            </xsd:sequence>
          </xsd:extension>
        </xsd:complexContent>
      </xsd:complexType>
    </xsd:element>
    <xsd:element name="TaxCatchAllLabel" ma:index="22" nillable="true" ma:displayName="Taxonomy Catch All Column1" ma:hidden="true" ma:list="{0891f062-059b-443a-9aec-95a04537b1d9}" ma:internalName="TaxCatchAllLabel" ma:readOnly="true" ma:showField="CatchAllDataLabel" ma:web="86beafc6-bf06-4c80-bcd5-e90302e49754">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5" nillable="true" ma:taxonomy="true" ma:internalName="i0f84bba906045b4af568ee102a52dcb" ma:taxonomyFieldName="RevIMBCS" ma:displayName="CSD Class" ma:readOnly="true" ma:default="6;#2.3 Contract documents|704fb0bb-bbf2-4178-a41d-4e148c3fb954"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6" nillable="true" ma:displayName="Deletion Date" ma:description="Deletion Date" ma:format="DateOnly" ma:internalName="RevIMDeletionDate" ma:readOnly="true">
      <xsd:simpleType>
        <xsd:restriction base="dms:DateTime"/>
      </xsd:simpleType>
    </xsd:element>
    <xsd:element name="RevIMEventDate" ma:index="27" nillable="true" ma:displayName="Event Date" ma:description="Event Date" ma:format="DateOnly" ma:internalName="RevIMEventDate" ma:readOnly="true">
      <xsd:simpleType>
        <xsd:restriction base="dms:DateTime"/>
      </xsd:simpleType>
    </xsd:element>
    <xsd:element name="RevIMComments" ma:index="28" nillable="true" ma:displayName="Event Comment" ma:internalName="RevIMComments" ma:readOnly="true">
      <xsd:simpleType>
        <xsd:restriction base="dms:Note">
          <xsd:maxLength value="255"/>
        </xsd:restriction>
      </xsd:simpleType>
    </xsd:element>
    <xsd:element name="RevIMDocumentOwner" ma:index="29"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30"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k45374bf1f3b43eba2d0caed6a30cc83 xmlns="86beafc6-bf06-4c80-bcd5-e90302e49754">
      <Terms xmlns="http://schemas.microsoft.com/office/infopath/2007/PartnerControls"/>
    </k45374bf1f3b43eba2d0caed6a30cc83>
    <IconOverlay xmlns="http://schemas.microsoft.com/sharepoint/v4" xsi:nil="true"/>
    <_ip_UnifiedCompliancePolicyProperties xmlns="http://schemas.microsoft.com/sharepoint/v3" xsi:nil="true"/>
    <RevIMDocumentOwner xmlns="86beafc6-bf06-4c80-bcd5-e90302e49754">
      <UserInfo>
        <DisplayName/>
        <AccountId xsi:nil="true"/>
        <AccountType/>
      </UserInfo>
    </RevIMDocumentOwner>
    <TaxCatchAll xmlns="86beafc6-bf06-4c80-bcd5-e90302e49754">
      <Value>2</Value>
    </TaxCatchAll>
    <lcf76f155ced4ddcb4097134ff3c332f xmlns="f8b58f9d-15e2-403e-a247-56620b36ae0b">
      <Terms xmlns="http://schemas.microsoft.com/office/infopath/2007/PartnerControls"/>
    </lcf76f155ced4ddcb4097134ff3c332f>
    <i0f84bba906045b4af568ee102a52dcb xmlns="86beafc6-bf06-4c80-bcd5-e90302e49754">
      <Terms xmlns="http://schemas.microsoft.com/office/infopath/2007/PartnerControls">
        <TermInfo xmlns="http://schemas.microsoft.com/office/infopath/2007/PartnerControls">
          <TermName xmlns="http://schemas.microsoft.com/office/infopath/2007/PartnerControls">2.2 Business documents</TermName>
          <TermId xmlns="http://schemas.microsoft.com/office/infopath/2007/PartnerControls">42ddb057-2b2d-4681-bf4e-cf7502f90d53</TermId>
        </TermInfo>
      </Terms>
    </i0f84bba906045b4af568ee102a52dcb>
    <RevIMComments xmlns="86beafc6-bf06-4c80-bcd5-e90302e49754" xsi:nil="true"/>
    <RevIMDeletionDate xmlns="86beafc6-bf06-4c80-bcd5-e90302e49754">2031-06-13T16:16:14+00:00</RevIMDeletionDate>
    <RevIMExtends xmlns="86beafc6-bf06-4c80-bcd5-e90302e49754">{"Locked":null,"LockedBy":null,"UnLocked":null,"UnLockedBy":null,"Classified":"2024-06-21T17:28:47.264Z","KSUClass":"42ddb057-2b2d-4681-bf4e-cf7502f90d53","Reclassified":null,"ReclassifiedBy":null,"EDReclassified":null,"EDReclassifiedBy":null,"EventCreated":null,"EventModified":null,"EventDeleted":null,"EventCreatedBy":null,"EventModifiedBy":null,"EventDeletedBy":null,"Moved":null,"MovedBy":null,"MovedFrom":null}</RevIMExtends>
    <RevIMEventDate xmlns="86beafc6-bf06-4c80-bcd5-e90302e49754" xsi:nil="true"/>
  </documentManagement>
</p:properties>
</file>

<file path=customXml/itemProps1.xml><?xml version="1.0" encoding="utf-8"?>
<ds:datastoreItem xmlns:ds="http://schemas.openxmlformats.org/officeDocument/2006/customXml" ds:itemID="{562DB075-2E51-46CD-A961-B751094695AD}"/>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http://schemas.microsoft.com/sharepoint/v3"/>
    <ds:schemaRef ds:uri="86beafc6-bf06-4c80-bcd5-e90302e49754"/>
    <ds:schemaRef ds:uri="http://schemas.microsoft.com/sharepoint/v4"/>
    <ds:schemaRef ds:uri="f8b58f9d-15e2-403e-a247-56620b36ae0b"/>
  </ds:schemaRefs>
</ds:datastoreItem>
</file>

<file path=docMetadata/LabelInfo.xml><?xml version="1.0" encoding="utf-8"?>
<clbl:labelList xmlns:clbl="http://schemas.microsoft.com/office/2020/mipLabelMetadata">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Bayer, Hans (K-MBZ-ZN/R)</cp:lastModifiedBy>
  <cp:lastPrinted>2015-04-21T20:47:43Z</cp:lastPrinted>
  <dcterms:created xsi:type="dcterms:W3CDTF">2010-06-21T21:00:23Z</dcterms:created>
  <dcterms:modified xsi:type="dcterms:W3CDTF">2024-07-01T09:00:01Z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0x010100A97F0370B80807489D237FA2DCBFC82E</vt:lpwstr>
  </property>
  <property fmtid="{D5CDD505-2E9C-101B-9397-08002B2CF9AE}" pid="4" name="Order">
    <vt:r8>100</vt:r8>
  </property>
  <property fmtid="{D5CDD505-2E9C-101B-9397-08002B2CF9AE}" pid="5" name="MediaServiceImageTags">
    <vt:lpwstr/>
  </property>
  <property fmtid="{D5CDD505-2E9C-101B-9397-08002B2CF9AE}" pid="6" name="RevIMBCS">
    <vt:lpwstr>2;#2.2 Business documents|42ddb057-2b2d-4681-bf4e-cf7502f90d53</vt:lpwstr>
  </property>
  <property fmtid="{D5CDD505-2E9C-101B-9397-08002B2CF9AE}" pid="7" name="LegalHoldTag">
    <vt:lpwstr/>
  </property>
</Properties>
</file>